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o03000wsmch\DLE\DLVIE\Requerimientos 2026\Servicio Médico Integral RLVIE 2026\4_ENVIO A DSI_26AGO2025\EDITABLES\"/>
    </mc:Choice>
  </mc:AlternateContent>
  <xr:revisionPtr revIDLastSave="0" documentId="13_ncr:1_{1A5A2B82-05D9-4C4B-A929-FE89FB6F1298}" xr6:coauthVersionLast="47" xr6:coauthVersionMax="47" xr10:uidLastSave="{00000000-0000-0000-0000-000000000000}"/>
  <bookViews>
    <workbookView xWindow="-120" yWindow="-120" windowWidth="29040" windowHeight="15840" tabRatio="750" firstSheet="1" activeTab="1" xr2:uid="{00000000-000D-0000-FFFF-FFFF00000000}"/>
  </bookViews>
  <sheets>
    <sheet name="RLVIE 2025" sheetId="20" state="hidden" r:id="rId1"/>
    <sheet name="Anexo T1 RLVIE 2026 CCG" sheetId="45" r:id="rId2"/>
    <sheet name="LCE" sheetId="34" r:id="rId3"/>
    <sheet name="CIBO" sheetId="35" r:id="rId4"/>
    <sheet name="LARRE" sheetId="36" r:id="rId5"/>
    <sheet name="CIBIN" sheetId="37" r:id="rId6"/>
    <sheet name="UIMY" sheetId="38" r:id="rId7"/>
    <sheet name="UIBMZ" sheetId="39" r:id="rId8"/>
  </sheets>
  <definedNames>
    <definedName name="_xlnm._FilterDatabase" localSheetId="1" hidden="1">'Anexo T1 RLVIE 2026 CCG'!$A$4:$Z$87</definedName>
    <definedName name="_xlnm._FilterDatabase" localSheetId="0" hidden="1">'RLVIE 2025'!$A$3:$J$105</definedName>
    <definedName name="_xlnm.Print_Area" localSheetId="1">'Anexo T1 RLVIE 2026 CCG'!$A$1:$Z$96</definedName>
    <definedName name="_xlnm.Print_Area" localSheetId="5">CIBIN!$A$1:$H$18</definedName>
    <definedName name="_xlnm.Print_Area" localSheetId="3">CIBO!$A$1:$H$11</definedName>
    <definedName name="_xlnm.Print_Area" localSheetId="4">LARRE!$A$1:$H$10</definedName>
    <definedName name="_xlnm.Print_Area" localSheetId="2">LCE!$A$1:$H$85</definedName>
    <definedName name="_xlnm.Print_Area" localSheetId="0">'RLVIE 2025'!$A$1:$T$99</definedName>
    <definedName name="_xlnm.Print_Area" localSheetId="7">UIBMZ!$A$1:$H$12</definedName>
    <definedName name="_xlnm.Print_Area" localSheetId="6">UIMY!$A$1:$H$15</definedName>
    <definedName name="_xlnm.Print_Titles" localSheetId="1">'Anexo T1 RLVIE 2026 CCG'!$1:$4</definedName>
    <definedName name="_xlnm.Print_Titles" localSheetId="5">CIBIN!$1:$2</definedName>
    <definedName name="_xlnm.Print_Titles" localSheetId="3">CIBO!$1:$2</definedName>
    <definedName name="_xlnm.Print_Titles" localSheetId="2">LCE!$1:$2</definedName>
    <definedName name="_xlnm.Print_Titles" localSheetId="0">'RLVIE 2025'!$1:$3</definedName>
    <definedName name="_xlnm.Print_Titles" localSheetId="6">UIMY!$1:$2</definedName>
  </definedNames>
  <calcPr calcId="191029"/>
</workbook>
</file>

<file path=xl/calcChain.xml><?xml version="1.0" encoding="utf-8"?>
<calcChain xmlns="http://schemas.openxmlformats.org/spreadsheetml/2006/main">
  <c r="E38" i="34" l="1"/>
  <c r="F38" i="34"/>
  <c r="E40" i="34"/>
  <c r="F40" i="34"/>
  <c r="E61" i="34"/>
  <c r="E65" i="34"/>
  <c r="P80" i="45"/>
  <c r="O80" i="45" s="1"/>
  <c r="E78" i="34" s="1"/>
  <c r="P70" i="45"/>
  <c r="O70" i="45" s="1"/>
  <c r="E68" i="34" s="1"/>
  <c r="P60" i="45"/>
  <c r="O60" i="45" s="1"/>
  <c r="E58" i="34" s="1"/>
  <c r="X59" i="45"/>
  <c r="W59" i="45" s="1"/>
  <c r="E14" i="38" s="1"/>
  <c r="V59" i="45"/>
  <c r="F17" i="37" s="1"/>
  <c r="T59" i="45"/>
  <c r="F9" i="36" s="1"/>
  <c r="P59" i="45"/>
  <c r="F57" i="34" s="1"/>
  <c r="X58" i="45"/>
  <c r="F13" i="38" s="1"/>
  <c r="V58" i="45"/>
  <c r="U58" i="45" s="1"/>
  <c r="E16" i="37" s="1"/>
  <c r="G16" i="37" s="1"/>
  <c r="T58" i="45"/>
  <c r="S58" i="45" s="1"/>
  <c r="P58" i="45"/>
  <c r="O58" i="45" s="1"/>
  <c r="E56" i="34" s="1"/>
  <c r="X57" i="45"/>
  <c r="W57" i="45" s="1"/>
  <c r="E12" i="38" s="1"/>
  <c r="V57" i="45"/>
  <c r="U57" i="45" s="1"/>
  <c r="E15" i="37" s="1"/>
  <c r="G15" i="37" s="1"/>
  <c r="T57" i="45"/>
  <c r="S57" i="45" s="1"/>
  <c r="P57" i="45"/>
  <c r="O57" i="45" s="1"/>
  <c r="E55" i="34" s="1"/>
  <c r="X56" i="45"/>
  <c r="F11" i="38" s="1"/>
  <c r="W56" i="45"/>
  <c r="E11" i="38" s="1"/>
  <c r="V56" i="45"/>
  <c r="U56" i="45" s="1"/>
  <c r="E14" i="37" s="1"/>
  <c r="G14" i="37" s="1"/>
  <c r="T56" i="45"/>
  <c r="F6" i="36" s="1"/>
  <c r="P56" i="45"/>
  <c r="O56" i="45" s="1"/>
  <c r="E54" i="34" s="1"/>
  <c r="Z55" i="45"/>
  <c r="Y55" i="45" s="1"/>
  <c r="E11" i="39" s="1"/>
  <c r="U55" i="45"/>
  <c r="P55" i="45"/>
  <c r="F53" i="34" s="1"/>
  <c r="Z54" i="45"/>
  <c r="Y54" i="45" s="1"/>
  <c r="E10" i="39" s="1"/>
  <c r="V54" i="45"/>
  <c r="F13" i="37" s="1"/>
  <c r="P54" i="45"/>
  <c r="F52" i="34" s="1"/>
  <c r="Z53" i="45"/>
  <c r="Y53" i="45" s="1"/>
  <c r="E9" i="39" s="1"/>
  <c r="V53" i="45"/>
  <c r="F12" i="37" s="1"/>
  <c r="P53" i="45"/>
  <c r="O53" i="45" s="1"/>
  <c r="E51" i="34" s="1"/>
  <c r="Z52" i="45"/>
  <c r="Y52" i="45" s="1"/>
  <c r="E8" i="39" s="1"/>
  <c r="V52" i="45"/>
  <c r="F11" i="37" s="1"/>
  <c r="P52" i="45"/>
  <c r="F50" i="34" s="1"/>
  <c r="O52" i="45"/>
  <c r="E50" i="34" s="1"/>
  <c r="Z51" i="45"/>
  <c r="Y51" i="45" s="1"/>
  <c r="E7" i="39" s="1"/>
  <c r="P51" i="45"/>
  <c r="F49" i="34" s="1"/>
  <c r="Z50" i="45"/>
  <c r="F6" i="39" s="1"/>
  <c r="Y50" i="45"/>
  <c r="E6" i="39" s="1"/>
  <c r="P50" i="45"/>
  <c r="F48" i="34" s="1"/>
  <c r="Z49" i="45"/>
  <c r="Y49" i="45" s="1"/>
  <c r="E5" i="39" s="1"/>
  <c r="P49" i="45"/>
  <c r="O49" i="45" s="1"/>
  <c r="E47" i="34" s="1"/>
  <c r="Z48" i="45"/>
  <c r="Y48" i="45" s="1"/>
  <c r="E4" i="39" s="1"/>
  <c r="P48" i="45"/>
  <c r="O48" i="45" s="1"/>
  <c r="E46" i="34" s="1"/>
  <c r="Z47" i="45"/>
  <c r="Y47" i="45" s="1"/>
  <c r="E3" i="39" s="1"/>
  <c r="P47" i="45"/>
  <c r="O47" i="45" s="1"/>
  <c r="E45" i="34" s="1"/>
  <c r="T42" i="45"/>
  <c r="F5" i="36" s="1"/>
  <c r="S42" i="45"/>
  <c r="P42" i="45"/>
  <c r="O42" i="45" s="1"/>
  <c r="T40" i="45"/>
  <c r="S40" i="45" s="1"/>
  <c r="P40" i="45"/>
  <c r="O40" i="45" s="1"/>
  <c r="T38" i="45"/>
  <c r="F3" i="36" s="1"/>
  <c r="S38" i="45"/>
  <c r="P38" i="45"/>
  <c r="O38" i="45" s="1"/>
  <c r="E36" i="34" s="1"/>
  <c r="P30" i="45"/>
  <c r="O30" i="45" s="1"/>
  <c r="E28" i="34" s="1"/>
  <c r="X27" i="45"/>
  <c r="F10" i="38" s="1"/>
  <c r="W27" i="45"/>
  <c r="E10" i="38" s="1"/>
  <c r="V27" i="45"/>
  <c r="U27" i="45" s="1"/>
  <c r="E10" i="37" s="1"/>
  <c r="G10" i="37" s="1"/>
  <c r="R27" i="45"/>
  <c r="F10" i="35" s="1"/>
  <c r="P27" i="45"/>
  <c r="O27" i="45" s="1"/>
  <c r="E25" i="34" s="1"/>
  <c r="X23" i="45"/>
  <c r="W23" i="45" s="1"/>
  <c r="E9" i="38" s="1"/>
  <c r="V23" i="45"/>
  <c r="U23" i="45" s="1"/>
  <c r="E9" i="37" s="1"/>
  <c r="G9" i="37" s="1"/>
  <c r="R23" i="45"/>
  <c r="F9" i="35" s="1"/>
  <c r="P23" i="45"/>
  <c r="O23" i="45" s="1"/>
  <c r="E21" i="34" s="1"/>
  <c r="P20" i="45"/>
  <c r="O20" i="45" s="1"/>
  <c r="E18" i="34" s="1"/>
  <c r="X10" i="45"/>
  <c r="W10" i="45" s="1"/>
  <c r="E8" i="38" s="1"/>
  <c r="V10" i="45"/>
  <c r="F8" i="37" s="1"/>
  <c r="R10" i="45"/>
  <c r="F8" i="35" s="1"/>
  <c r="P10" i="45"/>
  <c r="O10" i="45" s="1"/>
  <c r="E8" i="34" s="1"/>
  <c r="X9" i="45"/>
  <c r="F7" i="38" s="1"/>
  <c r="V9" i="45"/>
  <c r="U9" i="45" s="1"/>
  <c r="E7" i="37" s="1"/>
  <c r="G7" i="37" s="1"/>
  <c r="R9" i="45"/>
  <c r="F7" i="35" s="1"/>
  <c r="P9" i="45"/>
  <c r="O9" i="45" s="1"/>
  <c r="E7" i="34" s="1"/>
  <c r="X8" i="45"/>
  <c r="W8" i="45" s="1"/>
  <c r="E6" i="38" s="1"/>
  <c r="V8" i="45"/>
  <c r="F6" i="37" s="1"/>
  <c r="R8" i="45"/>
  <c r="F6" i="35" s="1"/>
  <c r="P8" i="45"/>
  <c r="O8" i="45" s="1"/>
  <c r="E6" i="34" s="1"/>
  <c r="X7" i="45"/>
  <c r="W7" i="45" s="1"/>
  <c r="E5" i="38" s="1"/>
  <c r="V7" i="45"/>
  <c r="U7" i="45" s="1"/>
  <c r="E5" i="37" s="1"/>
  <c r="G5" i="37" s="1"/>
  <c r="R7" i="45"/>
  <c r="F5" i="35" s="1"/>
  <c r="P7" i="45"/>
  <c r="O7" i="45" s="1"/>
  <c r="E5" i="34" s="1"/>
  <c r="X6" i="45"/>
  <c r="W6" i="45" s="1"/>
  <c r="E4" i="38" s="1"/>
  <c r="V6" i="45"/>
  <c r="U6" i="45" s="1"/>
  <c r="E4" i="37" s="1"/>
  <c r="G4" i="37" s="1"/>
  <c r="R6" i="45"/>
  <c r="F4" i="35" s="1"/>
  <c r="P6" i="45"/>
  <c r="O6" i="45" s="1"/>
  <c r="E4" i="34" s="1"/>
  <c r="X5" i="45"/>
  <c r="F3" i="38" s="1"/>
  <c r="V5" i="45"/>
  <c r="F3" i="37" s="1"/>
  <c r="R5" i="45"/>
  <c r="F3" i="35" s="1"/>
  <c r="P5" i="45"/>
  <c r="F3" i="34" s="1"/>
  <c r="O5" i="45"/>
  <c r="E3" i="34" s="1"/>
  <c r="P86" i="45"/>
  <c r="O86" i="45" s="1"/>
  <c r="E84" i="34" s="1"/>
  <c r="P85" i="45"/>
  <c r="O85" i="45" s="1"/>
  <c r="E83" i="34" s="1"/>
  <c r="P84" i="45"/>
  <c r="O84" i="45" s="1"/>
  <c r="E82" i="34" s="1"/>
  <c r="P83" i="45"/>
  <c r="O83" i="45" s="1"/>
  <c r="E81" i="34" s="1"/>
  <c r="P82" i="45"/>
  <c r="O82" i="45" s="1"/>
  <c r="E80" i="34" s="1"/>
  <c r="P81" i="45"/>
  <c r="O81" i="45" s="1"/>
  <c r="E79" i="34" s="1"/>
  <c r="P79" i="45"/>
  <c r="O79" i="45" s="1"/>
  <c r="E77" i="34" s="1"/>
  <c r="P78" i="45"/>
  <c r="O78" i="45" s="1"/>
  <c r="E76" i="34" s="1"/>
  <c r="P77" i="45"/>
  <c r="O77" i="45" s="1"/>
  <c r="E75" i="34" s="1"/>
  <c r="P76" i="45"/>
  <c r="O76" i="45" s="1"/>
  <c r="E74" i="34" s="1"/>
  <c r="P75" i="45"/>
  <c r="O75" i="45" s="1"/>
  <c r="E73" i="34" s="1"/>
  <c r="P74" i="45"/>
  <c r="O74" i="45" s="1"/>
  <c r="E72" i="34" s="1"/>
  <c r="P73" i="45"/>
  <c r="O73" i="45" s="1"/>
  <c r="E71" i="34" s="1"/>
  <c r="P72" i="45"/>
  <c r="O72" i="45" s="1"/>
  <c r="E70" i="34" s="1"/>
  <c r="P71" i="45"/>
  <c r="O71" i="45" s="1"/>
  <c r="E69" i="34" s="1"/>
  <c r="P69" i="45"/>
  <c r="O69" i="45" s="1"/>
  <c r="E67" i="34" s="1"/>
  <c r="P68" i="45"/>
  <c r="O68" i="45" s="1"/>
  <c r="E66" i="34" s="1"/>
  <c r="P67" i="45"/>
  <c r="O67" i="45" s="1"/>
  <c r="P66" i="45"/>
  <c r="O66" i="45" s="1"/>
  <c r="E64" i="34" s="1"/>
  <c r="P65" i="45"/>
  <c r="O65" i="45" s="1"/>
  <c r="E63" i="34" s="1"/>
  <c r="P64" i="45"/>
  <c r="O64" i="45" s="1"/>
  <c r="E62" i="34" s="1"/>
  <c r="P63" i="45"/>
  <c r="O63" i="45" s="1"/>
  <c r="P62" i="45"/>
  <c r="O62" i="45" s="1"/>
  <c r="E60" i="34" s="1"/>
  <c r="P61" i="45"/>
  <c r="O61" i="45" s="1"/>
  <c r="E59" i="34" s="1"/>
  <c r="P46" i="45"/>
  <c r="O46" i="45" s="1"/>
  <c r="E44" i="34" s="1"/>
  <c r="P45" i="45"/>
  <c r="O45" i="45" s="1"/>
  <c r="E43" i="34" s="1"/>
  <c r="P44" i="45"/>
  <c r="O44" i="45" s="1"/>
  <c r="E42" i="34" s="1"/>
  <c r="P43" i="45"/>
  <c r="O43" i="45" s="1"/>
  <c r="E41" i="34" s="1"/>
  <c r="P41" i="45"/>
  <c r="O41" i="45" s="1"/>
  <c r="E39" i="34" s="1"/>
  <c r="P39" i="45"/>
  <c r="O39" i="45" s="1"/>
  <c r="E37" i="34" s="1"/>
  <c r="P37" i="45"/>
  <c r="O37" i="45" s="1"/>
  <c r="E35" i="34" s="1"/>
  <c r="P36" i="45"/>
  <c r="O36" i="45" s="1"/>
  <c r="E34" i="34" s="1"/>
  <c r="P35" i="45"/>
  <c r="O35" i="45" s="1"/>
  <c r="E33" i="34" s="1"/>
  <c r="P34" i="45"/>
  <c r="O34" i="45" s="1"/>
  <c r="E32" i="34" s="1"/>
  <c r="P33" i="45"/>
  <c r="O33" i="45" s="1"/>
  <c r="E31" i="34" s="1"/>
  <c r="P32" i="45"/>
  <c r="O32" i="45" s="1"/>
  <c r="E30" i="34" s="1"/>
  <c r="P31" i="45"/>
  <c r="O31" i="45" s="1"/>
  <c r="E29" i="34" s="1"/>
  <c r="P29" i="45"/>
  <c r="O29" i="45" s="1"/>
  <c r="E27" i="34" s="1"/>
  <c r="P28" i="45"/>
  <c r="O28" i="45" s="1"/>
  <c r="E26" i="34" s="1"/>
  <c r="P26" i="45"/>
  <c r="O26" i="45" s="1"/>
  <c r="E24" i="34" s="1"/>
  <c r="P25" i="45"/>
  <c r="O25" i="45" s="1"/>
  <c r="E23" i="34" s="1"/>
  <c r="P24" i="45"/>
  <c r="O24" i="45" s="1"/>
  <c r="E22" i="34" s="1"/>
  <c r="P22" i="45"/>
  <c r="O22" i="45" s="1"/>
  <c r="E20" i="34" s="1"/>
  <c r="P21" i="45"/>
  <c r="O21" i="45" s="1"/>
  <c r="E19" i="34" s="1"/>
  <c r="P19" i="45"/>
  <c r="O19" i="45" s="1"/>
  <c r="E17" i="34" s="1"/>
  <c r="P18" i="45"/>
  <c r="O18" i="45" s="1"/>
  <c r="E16" i="34" s="1"/>
  <c r="P17" i="45"/>
  <c r="O17" i="45" s="1"/>
  <c r="E15" i="34" s="1"/>
  <c r="P16" i="45"/>
  <c r="O16" i="45" s="1"/>
  <c r="E14" i="34" s="1"/>
  <c r="P15" i="45"/>
  <c r="O15" i="45" s="1"/>
  <c r="E13" i="34" s="1"/>
  <c r="P14" i="45"/>
  <c r="O14" i="45" s="1"/>
  <c r="E12" i="34" s="1"/>
  <c r="P13" i="45"/>
  <c r="O13" i="45" s="1"/>
  <c r="E11" i="34" s="1"/>
  <c r="P12" i="45"/>
  <c r="O12" i="45" s="1"/>
  <c r="E10" i="34" s="1"/>
  <c r="P11" i="45"/>
  <c r="O11" i="45" s="1"/>
  <c r="E9" i="34" s="1"/>
  <c r="H6" i="45"/>
  <c r="H7" i="45"/>
  <c r="H8" i="45"/>
  <c r="H9" i="45"/>
  <c r="H10" i="45"/>
  <c r="H11" i="45"/>
  <c r="H12" i="45"/>
  <c r="H13" i="45"/>
  <c r="H14" i="45"/>
  <c r="H15" i="45"/>
  <c r="H16" i="45"/>
  <c r="H17" i="45"/>
  <c r="G18" i="45"/>
  <c r="H18" i="45"/>
  <c r="H19" i="45"/>
  <c r="H20" i="45"/>
  <c r="H21" i="45"/>
  <c r="H22" i="45"/>
  <c r="H23" i="45"/>
  <c r="H24" i="45"/>
  <c r="H25" i="45"/>
  <c r="H26" i="45"/>
  <c r="H27" i="45"/>
  <c r="H28" i="45"/>
  <c r="H29" i="45"/>
  <c r="H30" i="45"/>
  <c r="H31" i="45"/>
  <c r="H32" i="45"/>
  <c r="H33" i="45"/>
  <c r="H34" i="45"/>
  <c r="H35" i="45"/>
  <c r="H36" i="45"/>
  <c r="H37" i="45"/>
  <c r="H38" i="45"/>
  <c r="H39" i="45"/>
  <c r="H40" i="45"/>
  <c r="H41" i="45"/>
  <c r="H42" i="45"/>
  <c r="H43" i="45"/>
  <c r="H44" i="45"/>
  <c r="H45" i="45"/>
  <c r="H46" i="45"/>
  <c r="H47" i="45"/>
  <c r="H48" i="45"/>
  <c r="H49" i="45"/>
  <c r="H50" i="45"/>
  <c r="H51" i="45"/>
  <c r="H52" i="45"/>
  <c r="H53" i="45"/>
  <c r="H54" i="45"/>
  <c r="H55" i="45"/>
  <c r="H56" i="45"/>
  <c r="H57" i="45"/>
  <c r="H58" i="45"/>
  <c r="H59" i="45"/>
  <c r="H60" i="45"/>
  <c r="H61" i="45"/>
  <c r="H62" i="45"/>
  <c r="H63" i="45"/>
  <c r="H64" i="45"/>
  <c r="H65" i="45"/>
  <c r="H66" i="45"/>
  <c r="H67" i="45"/>
  <c r="H68" i="45"/>
  <c r="H69" i="45"/>
  <c r="H70" i="45"/>
  <c r="H71" i="45"/>
  <c r="H72" i="45"/>
  <c r="H73" i="45"/>
  <c r="H74" i="45"/>
  <c r="H75" i="45"/>
  <c r="H76" i="45"/>
  <c r="H77" i="45"/>
  <c r="H78" i="45"/>
  <c r="H79" i="45"/>
  <c r="H80" i="45"/>
  <c r="H81" i="45"/>
  <c r="H82" i="45"/>
  <c r="H83" i="45"/>
  <c r="H84" i="45"/>
  <c r="H85" i="45"/>
  <c r="H86" i="45"/>
  <c r="H5" i="45"/>
  <c r="E86" i="45"/>
  <c r="G86" i="45" s="1"/>
  <c r="E85" i="45"/>
  <c r="G85" i="45" s="1"/>
  <c r="E84" i="45"/>
  <c r="G84" i="45" s="1"/>
  <c r="E83" i="45"/>
  <c r="G83" i="45" s="1"/>
  <c r="E82" i="45"/>
  <c r="G82" i="45" s="1"/>
  <c r="E81" i="45"/>
  <c r="G81" i="45" s="1"/>
  <c r="E80" i="45"/>
  <c r="G80" i="45" s="1"/>
  <c r="E79" i="45"/>
  <c r="G79" i="45" s="1"/>
  <c r="E78" i="45"/>
  <c r="G78" i="45" s="1"/>
  <c r="E77" i="45"/>
  <c r="G77" i="45" s="1"/>
  <c r="E76" i="45"/>
  <c r="G76" i="45" s="1"/>
  <c r="E75" i="45"/>
  <c r="G75" i="45" s="1"/>
  <c r="E74" i="45"/>
  <c r="G74" i="45" s="1"/>
  <c r="E73" i="45"/>
  <c r="G73" i="45" s="1"/>
  <c r="E72" i="45"/>
  <c r="G72" i="45" s="1"/>
  <c r="E71" i="45"/>
  <c r="G71" i="45" s="1"/>
  <c r="E70" i="45"/>
  <c r="G70" i="45" s="1"/>
  <c r="E69" i="45"/>
  <c r="G69" i="45" s="1"/>
  <c r="E68" i="45"/>
  <c r="G68" i="45" s="1"/>
  <c r="E67" i="45"/>
  <c r="G67" i="45" s="1"/>
  <c r="E66" i="45"/>
  <c r="G66" i="45" s="1"/>
  <c r="E65" i="45"/>
  <c r="G65" i="45" s="1"/>
  <c r="E64" i="45"/>
  <c r="G64" i="45" s="1"/>
  <c r="E63" i="45"/>
  <c r="G63" i="45" s="1"/>
  <c r="E62" i="45"/>
  <c r="G62" i="45" s="1"/>
  <c r="E61" i="45"/>
  <c r="G61" i="45" s="1"/>
  <c r="E60" i="45"/>
  <c r="G60" i="45" s="1"/>
  <c r="E59" i="45"/>
  <c r="G59" i="45" s="1"/>
  <c r="E58" i="45"/>
  <c r="G58" i="45" s="1"/>
  <c r="E57" i="45"/>
  <c r="G57" i="45" s="1"/>
  <c r="E56" i="45"/>
  <c r="G56" i="45" s="1"/>
  <c r="E55" i="45"/>
  <c r="G55" i="45" s="1"/>
  <c r="E54" i="45"/>
  <c r="G54" i="45" s="1"/>
  <c r="E53" i="45"/>
  <c r="G53" i="45" s="1"/>
  <c r="E52" i="45"/>
  <c r="G52" i="45" s="1"/>
  <c r="E51" i="45"/>
  <c r="G51" i="45" s="1"/>
  <c r="E50" i="45"/>
  <c r="G50" i="45" s="1"/>
  <c r="E49" i="45"/>
  <c r="G49" i="45" s="1"/>
  <c r="E48" i="45"/>
  <c r="G48" i="45" s="1"/>
  <c r="E47" i="45"/>
  <c r="G47" i="45" s="1"/>
  <c r="E46" i="45"/>
  <c r="G46" i="45" s="1"/>
  <c r="E45" i="45"/>
  <c r="G45" i="45" s="1"/>
  <c r="E44" i="45"/>
  <c r="G44" i="45" s="1"/>
  <c r="E43" i="45"/>
  <c r="G43" i="45" s="1"/>
  <c r="E42" i="45"/>
  <c r="G42" i="45" s="1"/>
  <c r="E41" i="45"/>
  <c r="G41" i="45" s="1"/>
  <c r="E40" i="45"/>
  <c r="G40" i="45" s="1"/>
  <c r="E39" i="45"/>
  <c r="G39" i="45" s="1"/>
  <c r="E38" i="45"/>
  <c r="G38" i="45" s="1"/>
  <c r="E37" i="45"/>
  <c r="G37" i="45" s="1"/>
  <c r="E36" i="45"/>
  <c r="G36" i="45" s="1"/>
  <c r="E35" i="45"/>
  <c r="G35" i="45" s="1"/>
  <c r="E34" i="45"/>
  <c r="G34" i="45" s="1"/>
  <c r="E33" i="45"/>
  <c r="G33" i="45" s="1"/>
  <c r="E32" i="45"/>
  <c r="G32" i="45" s="1"/>
  <c r="E31" i="45"/>
  <c r="G31" i="45" s="1"/>
  <c r="E30" i="45"/>
  <c r="G30" i="45" s="1"/>
  <c r="E29" i="45"/>
  <c r="G29" i="45" s="1"/>
  <c r="E28" i="45"/>
  <c r="G28" i="45" s="1"/>
  <c r="E27" i="45"/>
  <c r="G27" i="45" s="1"/>
  <c r="E26" i="45"/>
  <c r="G26" i="45" s="1"/>
  <c r="E25" i="45"/>
  <c r="G25" i="45" s="1"/>
  <c r="E24" i="45"/>
  <c r="G24" i="45" s="1"/>
  <c r="E23" i="45"/>
  <c r="G23" i="45" s="1"/>
  <c r="E22" i="45"/>
  <c r="G22" i="45" s="1"/>
  <c r="E21" i="45"/>
  <c r="G21" i="45" s="1"/>
  <c r="E20" i="45"/>
  <c r="G20" i="45" s="1"/>
  <c r="E19" i="45"/>
  <c r="G19" i="45" s="1"/>
  <c r="E18" i="45"/>
  <c r="E17" i="45"/>
  <c r="G17" i="45" s="1"/>
  <c r="E16" i="45"/>
  <c r="G16" i="45" s="1"/>
  <c r="E15" i="45"/>
  <c r="G15" i="45" s="1"/>
  <c r="E14" i="45"/>
  <c r="G14" i="45" s="1"/>
  <c r="E13" i="45"/>
  <c r="G13" i="45" s="1"/>
  <c r="E12" i="45"/>
  <c r="G12" i="45" s="1"/>
  <c r="E11" i="45"/>
  <c r="G11" i="45" s="1"/>
  <c r="E10" i="45"/>
  <c r="G10" i="45" s="1"/>
  <c r="E9" i="45"/>
  <c r="G9" i="45" s="1"/>
  <c r="E8" i="45"/>
  <c r="G8" i="45" s="1"/>
  <c r="E7" i="45"/>
  <c r="G7" i="45" s="1"/>
  <c r="E6" i="45"/>
  <c r="G6" i="45" s="1"/>
  <c r="E5" i="45"/>
  <c r="F62" i="34" l="1"/>
  <c r="F61" i="34"/>
  <c r="F32" i="34"/>
  <c r="F30" i="34"/>
  <c r="O51" i="45"/>
  <c r="E49" i="34" s="1"/>
  <c r="F42" i="34"/>
  <c r="H42" i="34" s="1"/>
  <c r="F11" i="34"/>
  <c r="E12" i="39"/>
  <c r="F12" i="34"/>
  <c r="F11" i="35"/>
  <c r="U8" i="45"/>
  <c r="E6" i="37" s="1"/>
  <c r="G6" i="37" s="1"/>
  <c r="F20" i="34"/>
  <c r="F19" i="34"/>
  <c r="F8" i="34"/>
  <c r="Z87" i="45"/>
  <c r="Y87" i="45"/>
  <c r="X87" i="45"/>
  <c r="O54" i="45"/>
  <c r="E52" i="34" s="1"/>
  <c r="G52" i="34" s="1"/>
  <c r="F78" i="34"/>
  <c r="H78" i="34" s="1"/>
  <c r="F28" i="34"/>
  <c r="H28" i="34" s="1"/>
  <c r="F41" i="34"/>
  <c r="H41" i="34" s="1"/>
  <c r="F82" i="34"/>
  <c r="H82" i="34" s="1"/>
  <c r="F59" i="34"/>
  <c r="H59" i="34" s="1"/>
  <c r="U54" i="45"/>
  <c r="E13" i="37" s="1"/>
  <c r="G13" i="37" s="1"/>
  <c r="O59" i="45"/>
  <c r="E57" i="34" s="1"/>
  <c r="G57" i="34" s="1"/>
  <c r="F72" i="34"/>
  <c r="F27" i="34"/>
  <c r="H27" i="34" s="1"/>
  <c r="F80" i="34"/>
  <c r="H80" i="34" s="1"/>
  <c r="F29" i="34"/>
  <c r="H29" i="34" s="1"/>
  <c r="V87" i="45"/>
  <c r="F22" i="34"/>
  <c r="T87" i="45"/>
  <c r="F79" i="34"/>
  <c r="H79" i="34" s="1"/>
  <c r="S59" i="45"/>
  <c r="F68" i="34"/>
  <c r="H68" i="34" s="1"/>
  <c r="F60" i="34"/>
  <c r="F81" i="34"/>
  <c r="H81" i="34" s="1"/>
  <c r="F58" i="34"/>
  <c r="F55" i="34"/>
  <c r="O55" i="45"/>
  <c r="E53" i="34" s="1"/>
  <c r="G53" i="34" s="1"/>
  <c r="F67" i="34"/>
  <c r="H67" i="34" s="1"/>
  <c r="F21" i="34"/>
  <c r="H21" i="34" s="1"/>
  <c r="R87" i="45"/>
  <c r="O50" i="45"/>
  <c r="E48" i="34" s="1"/>
  <c r="G48" i="34" s="1"/>
  <c r="U59" i="45"/>
  <c r="E17" i="37" s="1"/>
  <c r="G17" i="37" s="1"/>
  <c r="F65" i="34"/>
  <c r="H65" i="34" s="1"/>
  <c r="F10" i="34"/>
  <c r="H10" i="34" s="1"/>
  <c r="F69" i="34"/>
  <c r="H69" i="34" s="1"/>
  <c r="F9" i="34"/>
  <c r="H9" i="34" s="1"/>
  <c r="F18" i="34"/>
  <c r="H18" i="34" s="1"/>
  <c r="F77" i="34"/>
  <c r="H77" i="34" s="1"/>
  <c r="F47" i="34"/>
  <c r="F37" i="34"/>
  <c r="H37" i="34" s="1"/>
  <c r="F17" i="34"/>
  <c r="H17" i="34" s="1"/>
  <c r="F7" i="34"/>
  <c r="F76" i="34"/>
  <c r="H76" i="34" s="1"/>
  <c r="F66" i="34"/>
  <c r="H66" i="34" s="1"/>
  <c r="F56" i="34"/>
  <c r="H56" i="34" s="1"/>
  <c r="F46" i="34"/>
  <c r="H46" i="34" s="1"/>
  <c r="F36" i="34"/>
  <c r="H36" i="34" s="1"/>
  <c r="F26" i="34"/>
  <c r="H26" i="34" s="1"/>
  <c r="F16" i="34"/>
  <c r="H16" i="34" s="1"/>
  <c r="F6" i="34"/>
  <c r="H6" i="34" s="1"/>
  <c r="F39" i="34"/>
  <c r="H39" i="34" s="1"/>
  <c r="F15" i="34"/>
  <c r="H15" i="34" s="1"/>
  <c r="F84" i="34"/>
  <c r="H84" i="34" s="1"/>
  <c r="F74" i="34"/>
  <c r="H74" i="34" s="1"/>
  <c r="F64" i="34"/>
  <c r="H64" i="34" s="1"/>
  <c r="F54" i="34"/>
  <c r="H54" i="34" s="1"/>
  <c r="F44" i="34"/>
  <c r="H44" i="34" s="1"/>
  <c r="F34" i="34"/>
  <c r="H34" i="34" s="1"/>
  <c r="F24" i="34"/>
  <c r="H24" i="34" s="1"/>
  <c r="F14" i="34"/>
  <c r="F4" i="34"/>
  <c r="F71" i="34"/>
  <c r="F70" i="34"/>
  <c r="F25" i="34"/>
  <c r="W9" i="45"/>
  <c r="E7" i="38" s="1"/>
  <c r="F31" i="34"/>
  <c r="H31" i="34" s="1"/>
  <c r="F45" i="34"/>
  <c r="H45" i="34" s="1"/>
  <c r="F35" i="34"/>
  <c r="H35" i="34" s="1"/>
  <c r="U5" i="45"/>
  <c r="F83" i="34"/>
  <c r="H83" i="34" s="1"/>
  <c r="F73" i="34"/>
  <c r="H73" i="34" s="1"/>
  <c r="F63" i="34"/>
  <c r="H63" i="34" s="1"/>
  <c r="F43" i="34"/>
  <c r="H43" i="34" s="1"/>
  <c r="F33" i="34"/>
  <c r="H33" i="34" s="1"/>
  <c r="F23" i="34"/>
  <c r="H23" i="34" s="1"/>
  <c r="F13" i="34"/>
  <c r="H13" i="34" s="1"/>
  <c r="F51" i="34"/>
  <c r="F75" i="34"/>
  <c r="H75" i="34" s="1"/>
  <c r="F5" i="34"/>
  <c r="F5" i="38"/>
  <c r="H5" i="38" s="1"/>
  <c r="U10" i="45"/>
  <c r="E8" i="37" s="1"/>
  <c r="G8" i="37" s="1"/>
  <c r="F11" i="39"/>
  <c r="H11" i="39" s="1"/>
  <c r="F7" i="39"/>
  <c r="H7" i="39" s="1"/>
  <c r="F10" i="39"/>
  <c r="F5" i="39"/>
  <c r="H5" i="39" s="1"/>
  <c r="F9" i="39"/>
  <c r="F8" i="39"/>
  <c r="Q5" i="45"/>
  <c r="F4" i="39"/>
  <c r="H4" i="39" s="1"/>
  <c r="W5" i="45"/>
  <c r="F3" i="39"/>
  <c r="F5" i="37"/>
  <c r="H5" i="37" s="1"/>
  <c r="F4" i="38"/>
  <c r="H4" i="38" s="1"/>
  <c r="F6" i="38"/>
  <c r="H6" i="38" s="1"/>
  <c r="W58" i="45"/>
  <c r="E13" i="38" s="1"/>
  <c r="G13" i="38" s="1"/>
  <c r="F9" i="38"/>
  <c r="H9" i="38" s="1"/>
  <c r="F14" i="38"/>
  <c r="H14" i="38" s="1"/>
  <c r="U52" i="45"/>
  <c r="E11" i="37" s="1"/>
  <c r="G11" i="37" s="1"/>
  <c r="F8" i="38"/>
  <c r="H8" i="38" s="1"/>
  <c r="F12" i="38"/>
  <c r="H12" i="38" s="1"/>
  <c r="Q23" i="45"/>
  <c r="U53" i="45"/>
  <c r="E12" i="37" s="1"/>
  <c r="G12" i="37" s="1"/>
  <c r="F9" i="37"/>
  <c r="H9" i="37" s="1"/>
  <c r="F7" i="37"/>
  <c r="H7" i="37" s="1"/>
  <c r="Q8" i="45"/>
  <c r="S56" i="45"/>
  <c r="S87" i="45" s="1"/>
  <c r="F15" i="37"/>
  <c r="H15" i="37" s="1"/>
  <c r="F4" i="37"/>
  <c r="H4" i="37" s="1"/>
  <c r="F14" i="37"/>
  <c r="H14" i="37" s="1"/>
  <c r="F10" i="37"/>
  <c r="H10" i="37" s="1"/>
  <c r="F16" i="37"/>
  <c r="H16" i="37" s="1"/>
  <c r="F4" i="36"/>
  <c r="H4" i="36" s="1"/>
  <c r="Q9" i="45"/>
  <c r="F8" i="36"/>
  <c r="E8" i="36" s="1"/>
  <c r="G8" i="36" s="1"/>
  <c r="F7" i="36"/>
  <c r="H7" i="36" s="1"/>
  <c r="Q27" i="45"/>
  <c r="Q7" i="45"/>
  <c r="Q10" i="45"/>
  <c r="H87" i="45"/>
  <c r="Q6" i="45"/>
  <c r="E87" i="45"/>
  <c r="G5" i="45"/>
  <c r="G87" i="45" s="1"/>
  <c r="P87" i="45"/>
  <c r="G11" i="39"/>
  <c r="H10" i="39"/>
  <c r="G10" i="39"/>
  <c r="H9" i="39"/>
  <c r="G9" i="39"/>
  <c r="H8" i="39"/>
  <c r="G8" i="39"/>
  <c r="G7" i="39"/>
  <c r="H6" i="39"/>
  <c r="G6" i="39"/>
  <c r="G5" i="39"/>
  <c r="G4" i="39"/>
  <c r="G3" i="39"/>
  <c r="G14" i="38"/>
  <c r="H13" i="38"/>
  <c r="G12" i="38"/>
  <c r="H11" i="38"/>
  <c r="G11" i="38"/>
  <c r="H10" i="38"/>
  <c r="G10" i="38"/>
  <c r="G9" i="38"/>
  <c r="G8" i="38"/>
  <c r="H7" i="38"/>
  <c r="G7" i="38"/>
  <c r="G6" i="38"/>
  <c r="G5" i="38"/>
  <c r="G4" i="38"/>
  <c r="H3" i="38"/>
  <c r="H17" i="37"/>
  <c r="H13" i="37"/>
  <c r="H12" i="37"/>
  <c r="H11" i="37"/>
  <c r="H8" i="37"/>
  <c r="H6" i="37"/>
  <c r="H3" i="37"/>
  <c r="H9" i="36"/>
  <c r="E9" i="36"/>
  <c r="G9" i="36" s="1"/>
  <c r="H6" i="36"/>
  <c r="E6" i="36"/>
  <c r="G6" i="36" s="1"/>
  <c r="H5" i="36"/>
  <c r="E5" i="36"/>
  <c r="G5" i="36" s="1"/>
  <c r="H3" i="36"/>
  <c r="E3" i="36"/>
  <c r="H5" i="35"/>
  <c r="E5" i="35"/>
  <c r="G5" i="35" s="1"/>
  <c r="H10" i="35"/>
  <c r="E10" i="35"/>
  <c r="G10" i="35" s="1"/>
  <c r="H9" i="35"/>
  <c r="E9" i="35"/>
  <c r="G9" i="35" s="1"/>
  <c r="H8" i="35"/>
  <c r="E8" i="35"/>
  <c r="G8" i="35" s="1"/>
  <c r="H7" i="35"/>
  <c r="E7" i="35"/>
  <c r="G7" i="35" s="1"/>
  <c r="H6" i="35"/>
  <c r="E6" i="35"/>
  <c r="G6" i="35" s="1"/>
  <c r="H4" i="35"/>
  <c r="E4" i="35"/>
  <c r="G4" i="35" s="1"/>
  <c r="H3" i="35"/>
  <c r="E3" i="35"/>
  <c r="G3" i="35" s="1"/>
  <c r="H72" i="34"/>
  <c r="H71" i="34"/>
  <c r="H70" i="34"/>
  <c r="H62" i="34"/>
  <c r="H61" i="34"/>
  <c r="H60" i="34"/>
  <c r="H58" i="34"/>
  <c r="H57" i="34"/>
  <c r="H55" i="34"/>
  <c r="H53" i="34"/>
  <c r="H52" i="34"/>
  <c r="H51" i="34"/>
  <c r="H50" i="34"/>
  <c r="H49" i="34"/>
  <c r="H48" i="34"/>
  <c r="H47" i="34"/>
  <c r="H40" i="34"/>
  <c r="H38" i="34"/>
  <c r="H32" i="34"/>
  <c r="H30" i="34"/>
  <c r="H25" i="34"/>
  <c r="H22" i="34"/>
  <c r="H20" i="34"/>
  <c r="H19" i="34"/>
  <c r="H14" i="34"/>
  <c r="H12" i="34"/>
  <c r="H11" i="34"/>
  <c r="H8" i="34"/>
  <c r="H7" i="34"/>
  <c r="H5" i="34"/>
  <c r="H4" i="34"/>
  <c r="H3" i="34"/>
  <c r="G84" i="34"/>
  <c r="G83" i="34"/>
  <c r="G82" i="34"/>
  <c r="G81" i="34"/>
  <c r="G80" i="34"/>
  <c r="G66" i="34"/>
  <c r="G65" i="34"/>
  <c r="G64" i="34"/>
  <c r="G63" i="34"/>
  <c r="G62" i="34"/>
  <c r="G61" i="34"/>
  <c r="G60" i="34"/>
  <c r="G59" i="34"/>
  <c r="G58" i="34"/>
  <c r="G56" i="34"/>
  <c r="G42" i="34"/>
  <c r="G41" i="34"/>
  <c r="G40" i="34"/>
  <c r="G39" i="34"/>
  <c r="G38" i="34"/>
  <c r="G37" i="34"/>
  <c r="G36" i="34"/>
  <c r="G35" i="34"/>
  <c r="G34" i="34"/>
  <c r="G33" i="34"/>
  <c r="G32" i="34"/>
  <c r="G18" i="34"/>
  <c r="G17" i="34"/>
  <c r="G16" i="34"/>
  <c r="G15" i="34"/>
  <c r="G14" i="34"/>
  <c r="G13" i="34"/>
  <c r="G12" i="34"/>
  <c r="G11" i="34"/>
  <c r="G10" i="34"/>
  <c r="G9" i="34"/>
  <c r="G8" i="34"/>
  <c r="G4" i="34"/>
  <c r="G79" i="34"/>
  <c r="G78" i="34"/>
  <c r="G77" i="34"/>
  <c r="G76" i="34"/>
  <c r="G75" i="34"/>
  <c r="G74" i="34"/>
  <c r="G73" i="34"/>
  <c r="G72" i="34"/>
  <c r="G71" i="34"/>
  <c r="G70" i="34"/>
  <c r="G69" i="34"/>
  <c r="G68" i="34"/>
  <c r="G67" i="34"/>
  <c r="G55" i="34"/>
  <c r="G54" i="34"/>
  <c r="G51" i="34"/>
  <c r="G50" i="34"/>
  <c r="G49" i="34"/>
  <c r="G47" i="34"/>
  <c r="G46" i="34"/>
  <c r="G45" i="34"/>
  <c r="G44" i="34"/>
  <c r="G43" i="34"/>
  <c r="G31" i="34"/>
  <c r="G30" i="34"/>
  <c r="G29" i="34"/>
  <c r="G28" i="34"/>
  <c r="G27" i="34"/>
  <c r="G26" i="34"/>
  <c r="G25" i="34"/>
  <c r="G24" i="34"/>
  <c r="G23" i="34"/>
  <c r="G22" i="34"/>
  <c r="G21" i="34"/>
  <c r="G20" i="34"/>
  <c r="G19" i="34"/>
  <c r="G7" i="34"/>
  <c r="G6" i="34"/>
  <c r="G5" i="34"/>
  <c r="G3" i="34"/>
  <c r="H3" i="39" l="1"/>
  <c r="H12" i="39" s="1"/>
  <c r="F12" i="39"/>
  <c r="H85" i="34"/>
  <c r="F85" i="34"/>
  <c r="E85" i="34"/>
  <c r="H15" i="38"/>
  <c r="F10" i="36"/>
  <c r="G85" i="34"/>
  <c r="E3" i="37"/>
  <c r="U87" i="45"/>
  <c r="Q87" i="45"/>
  <c r="E3" i="38"/>
  <c r="G3" i="38" s="1"/>
  <c r="G15" i="38" s="1"/>
  <c r="W87" i="45"/>
  <c r="G3" i="36"/>
  <c r="H18" i="37"/>
  <c r="O87" i="45"/>
  <c r="G12" i="39"/>
  <c r="F18" i="37"/>
  <c r="E4" i="36"/>
  <c r="G4" i="36" s="1"/>
  <c r="H8" i="36"/>
  <c r="H10" i="36" s="1"/>
  <c r="E7" i="36"/>
  <c r="G7" i="36" s="1"/>
  <c r="E11" i="35"/>
  <c r="F87" i="45"/>
  <c r="T99" i="20"/>
  <c r="S99" i="20"/>
  <c r="R99" i="20"/>
  <c r="Q99" i="20"/>
  <c r="P99" i="20"/>
  <c r="O99" i="20"/>
  <c r="N99" i="20"/>
  <c r="M99" i="20"/>
  <c r="L99" i="20"/>
  <c r="K99" i="20"/>
  <c r="J99" i="20"/>
  <c r="I99" i="20"/>
  <c r="H99" i="20"/>
  <c r="G99" i="20"/>
  <c r="F99" i="20"/>
  <c r="E99" i="20"/>
  <c r="G10" i="36" l="1"/>
  <c r="E10" i="36"/>
  <c r="G3" i="37"/>
  <c r="G18" i="37" s="1"/>
  <c r="E18" i="37"/>
  <c r="E15" i="38"/>
  <c r="F15" i="38"/>
  <c r="G11" i="35"/>
  <c r="H11" i="35"/>
</calcChain>
</file>

<file path=xl/sharedStrings.xml><?xml version="1.0" encoding="utf-8"?>
<sst xmlns="http://schemas.openxmlformats.org/spreadsheetml/2006/main" count="1283" uniqueCount="255">
  <si>
    <t>ANEXO NÚMERO T1 (T UNO). REQUERIMIENTO DE SMI DE ESTUDIOS DE LABORATORIO PARA LA RLVIE</t>
  </si>
  <si>
    <t>No.</t>
  </si>
  <si>
    <t>Grupo</t>
  </si>
  <si>
    <t>Clave del estudio</t>
  </si>
  <si>
    <t>Descripción del estudio</t>
  </si>
  <si>
    <t>ANUAL</t>
  </si>
  <si>
    <t xml:space="preserve">MENSUAL </t>
  </si>
  <si>
    <t>LABORATORIO DE APOYO A LA VIGILANCIA EPIDEMIOLÓGICA (LAVE)</t>
  </si>
  <si>
    <t>LCE</t>
  </si>
  <si>
    <t>CIBO</t>
  </si>
  <si>
    <t>LARRE</t>
  </si>
  <si>
    <t>CIBIN</t>
  </si>
  <si>
    <t>UIMY</t>
  </si>
  <si>
    <t>UIMBZ</t>
  </si>
  <si>
    <t>MÍNIMO</t>
  </si>
  <si>
    <t>MÁXIMO</t>
  </si>
  <si>
    <t>MINIMO</t>
  </si>
  <si>
    <t xml:space="preserve">MÍNIMO </t>
  </si>
  <si>
    <t>Biología molecular</t>
  </si>
  <si>
    <t>40.40.001</t>
  </si>
  <si>
    <t>Determinación del subtipo de Influenza A (H1pdm09, H3) por RT-PCR en tiempo real</t>
  </si>
  <si>
    <t>40.40.002</t>
  </si>
  <si>
    <t>Determinación de linaje de Influenza B Yamagata y Victoria por RT-PCR en tiempo real</t>
  </si>
  <si>
    <t>40.40.003</t>
  </si>
  <si>
    <t>Detección simultánea de virus sincicial respiratorio, parainfluenza 1, 2, 3 y 4, coronavirus 229E, coronavirus 0C43, coronavirus NL63, coronavirus HKU1, virus sincicial respiratorio, metapneumovirus, adenovirus, rhinovirus, enterovirus y bocavirus por RT-PCR en tiempo real</t>
  </si>
  <si>
    <t>40.40.004</t>
  </si>
  <si>
    <t>Detección simultánea de RNA del virus de Dengue, Chikungunya y Zika por RT-PCR múltiple en tiempo real</t>
  </si>
  <si>
    <t>40.40.005</t>
  </si>
  <si>
    <t>Tipificación de los serotipos de Dengue por RT-PCR en tiempo real</t>
  </si>
  <si>
    <t>40.40.006</t>
  </si>
  <si>
    <t>Detección de RNA del virus Mayaro por RT-PCR en tiempo real</t>
  </si>
  <si>
    <t>40.40.007</t>
  </si>
  <si>
    <t>Detección de RNA del virus de Fiebre Amarilla por RT-PCR en tiempo real</t>
  </si>
  <si>
    <t>40.40.008</t>
  </si>
  <si>
    <t>Detección de RNA del virus del Nilo Occidental por RT-PCR en tiempo real</t>
  </si>
  <si>
    <t>40.40.009</t>
  </si>
  <si>
    <t xml:space="preserve">Detección de DNA de Leptospira por PCR en tiempo real </t>
  </si>
  <si>
    <t>40.40.010</t>
  </si>
  <si>
    <t>Detección de DNA de Rickettsia por PCR en tiempo real</t>
  </si>
  <si>
    <t>40.40.011</t>
  </si>
  <si>
    <t>Detección del RNA del virus de Sarampión por RT-PCR en tiempo real</t>
  </si>
  <si>
    <t>40.40.012</t>
  </si>
  <si>
    <t>Detección del RNA del virus de Rubéola por RT-PCR en tiempo real</t>
  </si>
  <si>
    <t>40.40.013</t>
  </si>
  <si>
    <r>
      <rPr>
        <sz val="9"/>
        <rFont val="Montserrat"/>
      </rPr>
      <t>Detección de simultánea DNA de agentes bacterianos por PCR en tiempo real (</t>
    </r>
    <r>
      <rPr>
        <i/>
        <sz val="9"/>
        <rFont val="Montserrat"/>
      </rPr>
      <t>Escherichia coli</t>
    </r>
    <r>
      <rPr>
        <sz val="9"/>
        <rFont val="Montserrat"/>
      </rPr>
      <t xml:space="preserve">, </t>
    </r>
    <r>
      <rPr>
        <i/>
        <sz val="9"/>
        <rFont val="Montserrat"/>
      </rPr>
      <t>Haemophilus influenzae</t>
    </r>
    <r>
      <rPr>
        <sz val="9"/>
        <rFont val="Montserrat"/>
      </rPr>
      <t xml:space="preserve">, </t>
    </r>
    <r>
      <rPr>
        <i/>
        <sz val="9"/>
        <rFont val="Montserrat"/>
      </rPr>
      <t>Listeria monocytogenes</t>
    </r>
    <r>
      <rPr>
        <sz val="9"/>
        <rFont val="Montserrat"/>
      </rPr>
      <t xml:space="preserve">, </t>
    </r>
    <r>
      <rPr>
        <i/>
        <sz val="9"/>
        <rFont val="Montserrat"/>
      </rPr>
      <t>Neisseria meningitidis</t>
    </r>
    <r>
      <rPr>
        <sz val="9"/>
        <rFont val="Montserrat"/>
      </rPr>
      <t xml:space="preserve">, </t>
    </r>
    <r>
      <rPr>
        <i/>
        <sz val="9"/>
        <rFont val="Montserrat"/>
      </rPr>
      <t>Streptococcus agalactiae</t>
    </r>
    <r>
      <rPr>
        <sz val="9"/>
        <rFont val="Montserrat"/>
      </rPr>
      <t xml:space="preserve"> y </t>
    </r>
    <r>
      <rPr>
        <i/>
        <sz val="9"/>
        <rFont val="Montserrat"/>
      </rPr>
      <t>Streptococcus pneumoniae</t>
    </r>
    <r>
      <rPr>
        <sz val="9"/>
        <rFont val="Montserrat"/>
      </rPr>
      <t xml:space="preserve">) </t>
    </r>
  </si>
  <si>
    <t>40.40.014</t>
  </si>
  <si>
    <r>
      <rPr>
        <sz val="9"/>
        <rFont val="Montserrat"/>
      </rPr>
      <t xml:space="preserve">Identificación de genes de toxigenicidad de </t>
    </r>
    <r>
      <rPr>
        <i/>
        <sz val="9"/>
        <rFont val="Montserrat"/>
      </rPr>
      <t>Vibrio cholerae</t>
    </r>
    <r>
      <rPr>
        <sz val="9"/>
        <rFont val="Montserrat"/>
      </rPr>
      <t xml:space="preserve"> por PCR punto final</t>
    </r>
  </si>
  <si>
    <t>40.40.015</t>
  </si>
  <si>
    <r>
      <rPr>
        <sz val="9"/>
        <rFont val="Montserrat"/>
      </rPr>
      <t xml:space="preserve">Identificación de genes de toxigenicidad de </t>
    </r>
    <r>
      <rPr>
        <i/>
        <sz val="9"/>
        <rFont val="Montserrat"/>
      </rPr>
      <t>Vibrio cholerae</t>
    </r>
    <r>
      <rPr>
        <sz val="9"/>
        <rFont val="Montserrat"/>
      </rPr>
      <t xml:space="preserve"> por PCR tiempo real</t>
    </r>
  </si>
  <si>
    <t>40.40.016</t>
  </si>
  <si>
    <r>
      <rPr>
        <sz val="9"/>
        <rFont val="Montserrat"/>
      </rPr>
      <t xml:space="preserve">Detección simultánea del DNA de </t>
    </r>
    <r>
      <rPr>
        <i/>
        <sz val="9"/>
        <rFont val="Montserrat"/>
      </rPr>
      <t>Bordetella pertussis</t>
    </r>
    <r>
      <rPr>
        <sz val="9"/>
        <rFont val="Montserrat"/>
      </rPr>
      <t xml:space="preserve">, </t>
    </r>
    <r>
      <rPr>
        <i/>
        <sz val="9"/>
        <rFont val="Montserrat"/>
      </rPr>
      <t>Bordetella parapertussis</t>
    </r>
    <r>
      <rPr>
        <sz val="9"/>
        <rFont val="Montserrat"/>
      </rPr>
      <t xml:space="preserve"> y </t>
    </r>
    <r>
      <rPr>
        <i/>
        <sz val="9"/>
        <rFont val="Montserrat"/>
      </rPr>
      <t>Bordetella holmessi</t>
    </r>
    <r>
      <rPr>
        <sz val="9"/>
        <rFont val="Montserrat"/>
      </rPr>
      <t xml:space="preserve"> por PCR en tiempo real</t>
    </r>
  </si>
  <si>
    <t>40.40.017</t>
  </si>
  <si>
    <t>Detección simultánea múltiple del virus herpes simple 1 y 2 y Enterovirus no polio por RT-PCR en tiempo real</t>
  </si>
  <si>
    <t>40.40.018</t>
  </si>
  <si>
    <r>
      <rPr>
        <sz val="9"/>
        <rFont val="Montserrat"/>
      </rPr>
      <t xml:space="preserve">Detección del DNA de </t>
    </r>
    <r>
      <rPr>
        <i/>
        <sz val="9"/>
        <rFont val="Montserrat"/>
      </rPr>
      <t>Campylobacter spp</t>
    </r>
    <r>
      <rPr>
        <sz val="9"/>
        <rFont val="Montserrat"/>
      </rPr>
      <t xml:space="preserve"> por PCR en tiempo real</t>
    </r>
  </si>
  <si>
    <t>40.40.019</t>
  </si>
  <si>
    <t>Detección de Mpox por qPCR en tiempo real</t>
  </si>
  <si>
    <t>40.40.020</t>
  </si>
  <si>
    <t>Detección simultánea múltiple del virus SARS-CoV-2 e influenza A y B por RT-PCR en tiempo real</t>
  </si>
  <si>
    <t>40.40.021</t>
  </si>
  <si>
    <t>Detección simultánea de Clostridium difficile,  Adenovirus F40/41, Astrovirus, Norovirus GI/GII, Rotavirus A, Sapovirus (I, II, IV y V)</t>
  </si>
  <si>
    <t>40.40.022</t>
  </si>
  <si>
    <r>
      <rPr>
        <sz val="9"/>
        <rFont val="Montserrat"/>
      </rPr>
      <t xml:space="preserve">Detección de </t>
    </r>
    <r>
      <rPr>
        <i/>
        <sz val="9"/>
        <rFont val="Montserrat"/>
      </rPr>
      <t xml:space="preserve">Fusarium solani </t>
    </r>
    <r>
      <rPr>
        <sz val="9"/>
        <rFont val="Montserrat"/>
      </rPr>
      <t>por PCR en tiempo real</t>
    </r>
  </si>
  <si>
    <t>40.40.023</t>
  </si>
  <si>
    <r>
      <rPr>
        <sz val="9"/>
        <rFont val="Montserrat"/>
      </rPr>
      <t xml:space="preserve">Detección del DNA de </t>
    </r>
    <r>
      <rPr>
        <i/>
        <sz val="9"/>
        <rFont val="Montserrat"/>
      </rPr>
      <t>Leishmania spp</t>
    </r>
    <r>
      <rPr>
        <sz val="9"/>
        <rFont val="Montserrat"/>
      </rPr>
      <t xml:space="preserve"> por PCR en tiempo real</t>
    </r>
  </si>
  <si>
    <t>40.40.026</t>
  </si>
  <si>
    <t>Determinación del subtipo de Influenza A (H5, H7, H9) por RT-PCR en tiempo real</t>
  </si>
  <si>
    <t>40.40.027</t>
  </si>
  <si>
    <t>Detección de RNA del virus Oropouche por RT-PCR en tiempo real</t>
  </si>
  <si>
    <t>40.40.028</t>
  </si>
  <si>
    <t>Detección del RNA de Parvovirus B19</t>
  </si>
  <si>
    <t>40.40.029</t>
  </si>
  <si>
    <t>Detección del RNA de  Epstein-Baar</t>
  </si>
  <si>
    <t>40.40.030</t>
  </si>
  <si>
    <t>Detección del RNA de Herpesvirus 6, Varicela-Zóster y  Citomegalovirus</t>
  </si>
  <si>
    <t>40.40.031</t>
  </si>
  <si>
    <t>Detección de RNA del virus de Hepatitis C por PCR en tiempo real para la vigilancia epidemiológica</t>
  </si>
  <si>
    <t>40.40.032</t>
  </si>
  <si>
    <t>Detección de RNA del virus de Hepatitis D por PCR en tiempo real para la vigilancia epidemiológica</t>
  </si>
  <si>
    <t>40.40.033</t>
  </si>
  <si>
    <t>Detección de RNA del virus de Hepatitis E por PCR en tiempo real para la vigilancia epidemiológica</t>
  </si>
  <si>
    <t>40.40.034</t>
  </si>
  <si>
    <t>Identificación de genes de resistencia por métodos moleculares</t>
  </si>
  <si>
    <t>40.40.035</t>
  </si>
  <si>
    <t>Detección de VIH por NAT para la vigilancia epidemiológica</t>
  </si>
  <si>
    <t>Bacteriología</t>
  </si>
  <si>
    <t>40.41.001</t>
  </si>
  <si>
    <t>Cultivo y Bioquímicas Gram negativo, para vigilancia epidemiológica</t>
  </si>
  <si>
    <t>40.41.002</t>
  </si>
  <si>
    <t>Cultivo y Bioquímicas Gram positivo, para vigilancia epidemiológica</t>
  </si>
  <si>
    <t>40.41.003</t>
  </si>
  <si>
    <t>Sensibilidad Gram negativo, para vigilancia epidemiológica</t>
  </si>
  <si>
    <t>40.41.004</t>
  </si>
  <si>
    <t>Sensibilidad Gram positivo, para vigilancia epidemiológica</t>
  </si>
  <si>
    <t>40.41.005</t>
  </si>
  <si>
    <r>
      <rPr>
        <sz val="9"/>
        <rFont val="Montserrat"/>
      </rPr>
      <t xml:space="preserve">Estudios de antisueros para </t>
    </r>
    <r>
      <rPr>
        <i/>
        <sz val="9"/>
        <rFont val="Montserrat"/>
      </rPr>
      <t>Vibrio cholerae</t>
    </r>
  </si>
  <si>
    <t>40.41.013</t>
  </si>
  <si>
    <r>
      <rPr>
        <sz val="9"/>
        <rFont val="Montserrat"/>
      </rPr>
      <t xml:space="preserve">Estudios de antisueros para </t>
    </r>
    <r>
      <rPr>
        <i/>
        <sz val="9"/>
        <rFont val="Montserrat"/>
      </rPr>
      <t>Neisseria meningitidis</t>
    </r>
    <r>
      <rPr>
        <sz val="9"/>
        <rFont val="Montserrat"/>
      </rPr>
      <t xml:space="preserve">, </t>
    </r>
    <r>
      <rPr>
        <i/>
        <sz val="9"/>
        <rFont val="Montserrat"/>
      </rPr>
      <t>Streptococcus pneumoniae</t>
    </r>
    <r>
      <rPr>
        <sz val="9"/>
        <rFont val="Montserrat"/>
      </rPr>
      <t xml:space="preserve"> y </t>
    </r>
    <r>
      <rPr>
        <i/>
        <sz val="9"/>
        <rFont val="Montserrat"/>
      </rPr>
      <t>Haemophilus influenzae</t>
    </r>
  </si>
  <si>
    <t>40.41.014</t>
  </si>
  <si>
    <t>Prueba de susceptibilidad a los antimicrobianos por el método de difusión en disco</t>
  </si>
  <si>
    <t>40.41.015</t>
  </si>
  <si>
    <t>Prueba de susceptibilidad a los antimicrobianos por el método de E-Test</t>
  </si>
  <si>
    <t>40.42.001</t>
  </si>
  <si>
    <t>Baciloscopia tinción Ziehl-Neelsen</t>
  </si>
  <si>
    <t>40.42.002</t>
  </si>
  <si>
    <t>Cultivo de micobacterias método Petroff modificado en medio sólido</t>
  </si>
  <si>
    <t>40.42.003</t>
  </si>
  <si>
    <t>Cultivo de micobacterias método Petroff modificado en medio líquido</t>
  </si>
  <si>
    <t>40.42.004</t>
  </si>
  <si>
    <t>Sensibilidad de micobacterias a fármacos de 1ª línea por método colorimétrico</t>
  </si>
  <si>
    <t>40.42.005</t>
  </si>
  <si>
    <t>Sensibilidad de micobacterias a fármacos de 2ª línea por método colorimétrico</t>
  </si>
  <si>
    <t>40.42.006</t>
  </si>
  <si>
    <t>Sensibilidad de micobacterias a fármacos de 1ª línea por método molecular</t>
  </si>
  <si>
    <t>40.42.007</t>
  </si>
  <si>
    <t>Sensibilidad de micobacterias a fármacos de 2ª línea por método molecular</t>
  </si>
  <si>
    <t>40.42.008</t>
  </si>
  <si>
    <t>Detección de  ácidos nucleicos de micobacterias por PCR</t>
  </si>
  <si>
    <t>40.42.009</t>
  </si>
  <si>
    <r>
      <rPr>
        <sz val="9"/>
        <rFont val="Montserrat"/>
      </rPr>
      <t xml:space="preserve">Detección de </t>
    </r>
    <r>
      <rPr>
        <i/>
        <sz val="9"/>
        <rFont val="Montserrat"/>
      </rPr>
      <t xml:space="preserve">Mycobacterium spp </t>
    </r>
    <r>
      <rPr>
        <sz val="9"/>
        <rFont val="Montserrat"/>
      </rPr>
      <t>mediante lectura de nucleótidos por síntesis química</t>
    </r>
  </si>
  <si>
    <t>40.42.010</t>
  </si>
  <si>
    <r>
      <rPr>
        <sz val="9"/>
        <rFont val="Montserrat"/>
      </rPr>
      <t xml:space="preserve">Detección de </t>
    </r>
    <r>
      <rPr>
        <i/>
        <sz val="9"/>
        <rFont val="Montserrat"/>
      </rPr>
      <t>Leishmania spp</t>
    </r>
    <r>
      <rPr>
        <sz val="9"/>
        <rFont val="Montserrat"/>
      </rPr>
      <t xml:space="preserve"> por microscopia</t>
    </r>
  </si>
  <si>
    <t>Serología</t>
  </si>
  <si>
    <t>40.43.001</t>
  </si>
  <si>
    <t>Detección de antígeno viral NS1 de Virus del dengue</t>
  </si>
  <si>
    <t>40.43.002</t>
  </si>
  <si>
    <t>Determinación de anticuerpos IgM contra dengue</t>
  </si>
  <si>
    <t>40.43.003</t>
  </si>
  <si>
    <t>Determinación de anticuerpos IgG contra dengue</t>
  </si>
  <si>
    <t>40.43.004</t>
  </si>
  <si>
    <t>Determinación de anticuerpos IgM contra el virus de Chikungunya</t>
  </si>
  <si>
    <t>40.43.005</t>
  </si>
  <si>
    <t>Determinación de anticuerpos IgG contra el virus de Chikungunya</t>
  </si>
  <si>
    <t>40.43.006</t>
  </si>
  <si>
    <t>Determinación de anticuerpos IgM contra el virus Zika</t>
  </si>
  <si>
    <t>40.43.007</t>
  </si>
  <si>
    <t>Determinación de anticuerpos IgG contra el virus Zika</t>
  </si>
  <si>
    <t>40.43.009</t>
  </si>
  <si>
    <t>Determinación de anticuerpos contra VIH 1 y VIH 2 para vigilancia epidemiológica</t>
  </si>
  <si>
    <t>40.43.010</t>
  </si>
  <si>
    <t>Estudio confirmatorio para VIH-1 (Western blot) para vigilancia epidemiológica</t>
  </si>
  <si>
    <t>40.43.011</t>
  </si>
  <si>
    <t>Determinación de anticuerpos IgM contra virus del Sarampión para vigilancia epidemiológica</t>
  </si>
  <si>
    <t>40.43.012</t>
  </si>
  <si>
    <t>Determinación de anticuerpos IgG contra de virus del Sarampión para vigilancia epidemiológica</t>
  </si>
  <si>
    <t>40.43.013</t>
  </si>
  <si>
    <t>Determinación de avidez mediante anticuerpos IgG contra virus del Sarampión para vigilancia epidemiológica</t>
  </si>
  <si>
    <t>40.43.014</t>
  </si>
  <si>
    <t>Determinación de avidez mediante anticuerpos IgG contra virus de Rubéola para vigilancia epidemiológica</t>
  </si>
  <si>
    <t>40.43.015</t>
  </si>
  <si>
    <t>Determinación de anticuerpos IgM contra el virus de Rubéola para vigilancia epidemiológica</t>
  </si>
  <si>
    <t>40.43.016</t>
  </si>
  <si>
    <t>Determinación de anticuerpos IgG contra el virus de Rubéola para vigilancia epidemiológica</t>
  </si>
  <si>
    <t>40.43.020</t>
  </si>
  <si>
    <t>Detección de antígeno viral de Rotavirus en heces líquidas para vigilancia epidemiológica</t>
  </si>
  <si>
    <t>40.43.021</t>
  </si>
  <si>
    <t>Determinación de anticuerpos IgM contra gangliósidos para vigilancia epidemiológica</t>
  </si>
  <si>
    <t>40.43.022</t>
  </si>
  <si>
    <t>Determinación de anticuerpos IgG contra gangliósidos para vigilancia epidemiológica</t>
  </si>
  <si>
    <t>40.43.023</t>
  </si>
  <si>
    <t>Determinación de Chagas por hemaglutinación indirecta (HAI), para vigilancia epidemiológica</t>
  </si>
  <si>
    <t>40.43.024</t>
  </si>
  <si>
    <t>Determinación de Chagas por ELISA recombinante, para vigilancia epidemiológica</t>
  </si>
  <si>
    <t>40.43.025</t>
  </si>
  <si>
    <t>Determinación de Chagas por quimioluminiscencia, para vigilancia epidemiológica</t>
  </si>
  <si>
    <t>40.43.026</t>
  </si>
  <si>
    <r>
      <rPr>
        <sz val="9"/>
        <rFont val="Montserrat"/>
      </rPr>
      <t xml:space="preserve">Determinación de </t>
    </r>
    <r>
      <rPr>
        <i/>
        <sz val="9"/>
        <rFont val="Montserrat"/>
      </rPr>
      <t>Brucella</t>
    </r>
    <r>
      <rPr>
        <sz val="9"/>
        <rFont val="Montserrat"/>
      </rPr>
      <t xml:space="preserve"> por Rosa de Bengala (prueba presuntiva por aglutinación), para vigilancia epidemiológica</t>
    </r>
  </si>
  <si>
    <t>40.43.027</t>
  </si>
  <si>
    <r>
      <rPr>
        <sz val="9"/>
        <rFont val="Montserrat"/>
      </rPr>
      <t xml:space="preserve">Determinación de </t>
    </r>
    <r>
      <rPr>
        <i/>
        <sz val="9"/>
        <rFont val="Montserrat"/>
      </rPr>
      <t>Brucella</t>
    </r>
    <r>
      <rPr>
        <sz val="9"/>
        <rFont val="Montserrat"/>
      </rPr>
      <t xml:space="preserve"> por 2 Mercapto etanol (prueba confirmatoria I por aglutinación), para vigilancia epidemiológica</t>
    </r>
  </si>
  <si>
    <t>40.43.028</t>
  </si>
  <si>
    <r>
      <rPr>
        <sz val="9"/>
        <rFont val="Montserrat"/>
      </rPr>
      <t xml:space="preserve">Determinación de </t>
    </r>
    <r>
      <rPr>
        <i/>
        <sz val="9"/>
        <rFont val="Montserrat"/>
      </rPr>
      <t xml:space="preserve">Brucella </t>
    </r>
    <r>
      <rPr>
        <sz val="9"/>
        <rFont val="Montserrat"/>
      </rPr>
      <t>por SAT (prueba confirmatoria II por aglutinación), para vigilancia epidemiológica</t>
    </r>
  </si>
  <si>
    <t>40.43.029</t>
  </si>
  <si>
    <r>
      <rPr>
        <sz val="9"/>
        <rFont val="Montserrat"/>
      </rPr>
      <t xml:space="preserve">Detección de anticuerpos totales contra </t>
    </r>
    <r>
      <rPr>
        <i/>
        <sz val="9"/>
        <rFont val="Montserrat"/>
      </rPr>
      <t>Treponema pallidum</t>
    </r>
    <r>
      <rPr>
        <sz val="9"/>
        <rFont val="Montserrat"/>
      </rPr>
      <t xml:space="preserve">  (prueba treponémica), para vigilancia epidemiológica</t>
    </r>
  </si>
  <si>
    <t>40.43.030</t>
  </si>
  <si>
    <t>Detección de anticuerpos reagínicos por aglutinación (prueba no treponémica), para vigilancia epidemiológica</t>
  </si>
  <si>
    <t>40.43.031</t>
  </si>
  <si>
    <r>
      <rPr>
        <sz val="9"/>
        <rFont val="Montserrat"/>
      </rPr>
      <t xml:space="preserve">Detección de anticuerpos contra </t>
    </r>
    <r>
      <rPr>
        <i/>
        <sz val="9"/>
        <rFont val="Montserrat"/>
      </rPr>
      <t>Treponema pallidum</t>
    </r>
    <r>
      <rPr>
        <sz val="9"/>
        <rFont val="Montserrat"/>
      </rPr>
      <t xml:space="preserve"> IgM por western blot, para vigilancia epidemiológica</t>
    </r>
  </si>
  <si>
    <t>40.43.032</t>
  </si>
  <si>
    <r>
      <rPr>
        <sz val="9"/>
        <rFont val="Montserrat"/>
      </rPr>
      <t xml:space="preserve">Detección de anticuerpos contra </t>
    </r>
    <r>
      <rPr>
        <i/>
        <sz val="9"/>
        <rFont val="Montserrat"/>
      </rPr>
      <t>Treponema pallidum</t>
    </r>
    <r>
      <rPr>
        <sz val="9"/>
        <rFont val="Montserrat"/>
      </rPr>
      <t xml:space="preserve"> IgG por western blot, para vigilancia epidemiológica</t>
    </r>
  </si>
  <si>
    <t>40.43.033</t>
  </si>
  <si>
    <t>Determinación de anticuerpos IgG contra SARS-CoV-2</t>
  </si>
  <si>
    <t>40.43.034</t>
  </si>
  <si>
    <t>Determinación de anticuerpos Neutralizantes contra SARS-CoV-2</t>
  </si>
  <si>
    <t>40.43.035</t>
  </si>
  <si>
    <t>Determinación de anticuerpos IgM contra Hepatitis A por quimioluminiscencia, para vigilancia epidemiológica</t>
  </si>
  <si>
    <t>40.43.036</t>
  </si>
  <si>
    <t>Determinación de antígeno de superficie de Hepatitis B (HBsAg) por quimioluminiscencia, para vigilancia epidemiológica</t>
  </si>
  <si>
    <t>40.43.037</t>
  </si>
  <si>
    <t>Determinación de anticuerpos IgM contra Hepatitis B (anti-HBc) por quimioluminiscencia, para vigilancia epidemiológica</t>
  </si>
  <si>
    <t>40.43.038</t>
  </si>
  <si>
    <t>Determinación de anticuerpos contra antígeno de superficie de Hepatitis B (anti-HBs) por quimioluminiscencia, para vigilancia epidemiológica</t>
  </si>
  <si>
    <t>40.43.040</t>
  </si>
  <si>
    <t>Determinación de anticuerpos totales contra Hepatitis D por quimioluminiscencia, para vigilancia epidemiológica</t>
  </si>
  <si>
    <t>40.43.041</t>
  </si>
  <si>
    <t>Determinación de anticuerpos IgM contra Hepatitis E por quimioluminiscencia, para vigilancia epidemiológica</t>
  </si>
  <si>
    <t>40.43.042</t>
  </si>
  <si>
    <t>Determinación de anticuerpos IgG contra Hepatitis E por quimioluminiscencia, para vigilancia epidemiológica</t>
  </si>
  <si>
    <t>40.43.043</t>
  </si>
  <si>
    <r>
      <rPr>
        <sz val="9"/>
        <rFont val="Montserrat"/>
      </rPr>
      <t xml:space="preserve">Detección de anticuerpos contra </t>
    </r>
    <r>
      <rPr>
        <i/>
        <sz val="9"/>
        <rFont val="Montserrat"/>
      </rPr>
      <t>Leishmania</t>
    </r>
    <r>
      <rPr>
        <sz val="9"/>
        <rFont val="Montserrat"/>
      </rPr>
      <t xml:space="preserve"> por ELISA</t>
    </r>
  </si>
  <si>
    <t>40.43.044</t>
  </si>
  <si>
    <t>Estudio confirmatorio para VIH (Inmunocromatografía), para vigilancia epidemiológica</t>
  </si>
  <si>
    <t>40.43.045</t>
  </si>
  <si>
    <t>Determinación de anticuerpos totales contra Hepatitis C por quimioluminiscencia, para vigilancia epidemiológica</t>
  </si>
  <si>
    <t>40.43.046</t>
  </si>
  <si>
    <t>Determinación serológica contra virus de Epstein Barr, para vigilancia epidemiológica</t>
  </si>
  <si>
    <t>40.43.047</t>
  </si>
  <si>
    <t>Detección de anticuerpos IgG contra Parotiditis por ELISA</t>
  </si>
  <si>
    <t>TOTAL</t>
  </si>
  <si>
    <t>Detección simultánea del RNA del virus Mayaro y virus Oropouche por RT-PCR en tiempo real</t>
  </si>
  <si>
    <t>Detección simultánea múltiple del virus Herpes Simple 1 y 2 y Enterovirus no polio por RT-PCR en tiempo real</t>
  </si>
  <si>
    <t>Detección de RNA del virus de Hepatitis A por PCR en tiempo real para la vigilancia epidemiológica</t>
  </si>
  <si>
    <t>Detección de RNA del virus de Hepatitis B por PCR en tiempo real para la vigilancia epidemiológica</t>
  </si>
  <si>
    <t>Identificación bacteriana y genes de resistencia por métodos moleculares para vigilancia epidemiológica</t>
  </si>
  <si>
    <t>40.40.036</t>
  </si>
  <si>
    <t>Secuenciación bacteriana para la vigilancia epidemiológica</t>
  </si>
  <si>
    <t>40.40.037</t>
  </si>
  <si>
    <t>Secuenciación viral para la vigilancia epidemiológica</t>
  </si>
  <si>
    <t>40.41.016</t>
  </si>
  <si>
    <t>Prueba de susceptibilidad a los antimicrobianos por el método de microdilución en placa</t>
  </si>
  <si>
    <t>Detección de Mycobacterium spp mediante secuenciación</t>
  </si>
  <si>
    <t>MENSUAL</t>
  </si>
  <si>
    <t>LABORATORIO CENTRAL DE EPIDEMIOLOGÍA (LCE)</t>
  </si>
  <si>
    <t>LAVE DE CENTRO DE INVESTIGACIÓN BIOMÉDICA DE OCCIDENTE (CIBO)</t>
  </si>
  <si>
    <t>LABORATORIO REGIONAL DE REFERENCIA EPIDEMOLÓGICA (LARRE)</t>
  </si>
  <si>
    <t>LAVE DEL CENTRO DE INVESTIGACIÓN BIOMÉDICA DEL NORESTE (CIBIN)</t>
  </si>
  <si>
    <t>LAVE DE LA UNIDAD DE INVESTIGACIÓN MÉDICA DE YUCATÁN (UIMY)</t>
  </si>
  <si>
    <t>LAVE DE LA UNIDAD BIOMÉDICA DE ZACATECAS (UIBMZ)</t>
  </si>
  <si>
    <t>Detección simultánea del RNA de Parvovirus B19, Epstein-Barr, Herpesvirus 6, Varicela-Zóster y Citomegalovirus por RT-PCR en tiempo real</t>
  </si>
  <si>
    <r>
      <t>Detección de simultánea DNA de agentes bacterianos por PCR en tiempo real (</t>
    </r>
    <r>
      <rPr>
        <i/>
        <sz val="9"/>
        <rFont val="Noto Sans"/>
        <family val="2"/>
      </rPr>
      <t>Escherichia coli</t>
    </r>
    <r>
      <rPr>
        <sz val="9"/>
        <rFont val="Noto Sans"/>
        <family val="2"/>
      </rPr>
      <t xml:space="preserve">, </t>
    </r>
    <r>
      <rPr>
        <i/>
        <sz val="9"/>
        <rFont val="Noto Sans"/>
        <family val="2"/>
      </rPr>
      <t>Haemophilus influenzae</t>
    </r>
    <r>
      <rPr>
        <sz val="9"/>
        <rFont val="Noto Sans"/>
        <family val="2"/>
      </rPr>
      <t xml:space="preserve">, </t>
    </r>
    <r>
      <rPr>
        <i/>
        <sz val="9"/>
        <rFont val="Noto Sans"/>
        <family val="2"/>
      </rPr>
      <t>Listeria monocytogenes</t>
    </r>
    <r>
      <rPr>
        <sz val="9"/>
        <rFont val="Noto Sans"/>
        <family val="2"/>
      </rPr>
      <t xml:space="preserve">, </t>
    </r>
    <r>
      <rPr>
        <i/>
        <sz val="9"/>
        <rFont val="Noto Sans"/>
        <family val="2"/>
      </rPr>
      <t>Neisseria meningitidis</t>
    </r>
    <r>
      <rPr>
        <sz val="9"/>
        <rFont val="Noto Sans"/>
        <family val="2"/>
      </rPr>
      <t xml:space="preserve">, </t>
    </r>
    <r>
      <rPr>
        <i/>
        <sz val="9"/>
        <rFont val="Noto Sans"/>
        <family val="2"/>
      </rPr>
      <t>Streptococcus agalactiae</t>
    </r>
    <r>
      <rPr>
        <sz val="9"/>
        <rFont val="Noto Sans"/>
        <family val="2"/>
      </rPr>
      <t xml:space="preserve"> y </t>
    </r>
    <r>
      <rPr>
        <i/>
        <sz val="9"/>
        <rFont val="Noto Sans"/>
        <family val="2"/>
      </rPr>
      <t>Streptococcus pneumoniae</t>
    </r>
    <r>
      <rPr>
        <sz val="9"/>
        <rFont val="Noto Sans"/>
        <family val="2"/>
      </rPr>
      <t xml:space="preserve">) </t>
    </r>
  </si>
  <si>
    <r>
      <t xml:space="preserve">Identificación de genes de toxigenicidad de </t>
    </r>
    <r>
      <rPr>
        <i/>
        <sz val="9"/>
        <rFont val="Noto Sans"/>
        <family val="2"/>
      </rPr>
      <t>Vibrio cholerae</t>
    </r>
    <r>
      <rPr>
        <sz val="9"/>
        <rFont val="Noto Sans"/>
        <family val="2"/>
      </rPr>
      <t xml:space="preserve"> por PCR tiempo real</t>
    </r>
  </si>
  <si>
    <r>
      <t xml:space="preserve">Detección simultánea del DNA de </t>
    </r>
    <r>
      <rPr>
        <i/>
        <sz val="9"/>
        <rFont val="Noto Sans"/>
        <family val="2"/>
      </rPr>
      <t>Bordetella pertussis</t>
    </r>
    <r>
      <rPr>
        <sz val="9"/>
        <rFont val="Noto Sans"/>
        <family val="2"/>
      </rPr>
      <t xml:space="preserve">, </t>
    </r>
    <r>
      <rPr>
        <i/>
        <sz val="9"/>
        <rFont val="Noto Sans"/>
        <family val="2"/>
      </rPr>
      <t>Bordetella parapertussis</t>
    </r>
    <r>
      <rPr>
        <sz val="9"/>
        <rFont val="Noto Sans"/>
        <family val="2"/>
      </rPr>
      <t xml:space="preserve"> y </t>
    </r>
    <r>
      <rPr>
        <i/>
        <sz val="9"/>
        <rFont val="Noto Sans"/>
        <family val="2"/>
      </rPr>
      <t>Bordetella holmessi</t>
    </r>
    <r>
      <rPr>
        <sz val="9"/>
        <rFont val="Noto Sans"/>
        <family val="2"/>
      </rPr>
      <t xml:space="preserve"> por PCR en tiempo real</t>
    </r>
  </si>
  <si>
    <r>
      <t xml:space="preserve">Detección del DNA de </t>
    </r>
    <r>
      <rPr>
        <i/>
        <sz val="9"/>
        <rFont val="Noto Sans"/>
        <family val="2"/>
      </rPr>
      <t>Campylobacter spp</t>
    </r>
    <r>
      <rPr>
        <sz val="9"/>
        <rFont val="Noto Sans"/>
        <family val="2"/>
      </rPr>
      <t xml:space="preserve"> por PCR en tiempo real</t>
    </r>
  </si>
  <si>
    <r>
      <t xml:space="preserve">Detección de </t>
    </r>
    <r>
      <rPr>
        <i/>
        <sz val="9"/>
        <rFont val="Noto Sans"/>
        <family val="2"/>
      </rPr>
      <t xml:space="preserve">Fusarium solani </t>
    </r>
    <r>
      <rPr>
        <sz val="9"/>
        <rFont val="Noto Sans"/>
        <family val="2"/>
      </rPr>
      <t>por PCR en tiempo real</t>
    </r>
  </si>
  <si>
    <r>
      <t xml:space="preserve">Detección del DNA de </t>
    </r>
    <r>
      <rPr>
        <i/>
        <sz val="9"/>
        <rFont val="Noto Sans"/>
        <family val="2"/>
      </rPr>
      <t>Leishmania spp</t>
    </r>
    <r>
      <rPr>
        <sz val="9"/>
        <rFont val="Noto Sans"/>
        <family val="2"/>
      </rPr>
      <t xml:space="preserve"> por PCR en tiempo real</t>
    </r>
  </si>
  <si>
    <r>
      <t xml:space="preserve">Estudios de antisueros para </t>
    </r>
    <r>
      <rPr>
        <i/>
        <sz val="9"/>
        <rFont val="Noto Sans"/>
        <family val="2"/>
      </rPr>
      <t>Vibrio cholerae</t>
    </r>
  </si>
  <si>
    <r>
      <t xml:space="preserve">Estudios de antisueros para </t>
    </r>
    <r>
      <rPr>
        <i/>
        <sz val="9"/>
        <rFont val="Noto Sans"/>
        <family val="2"/>
      </rPr>
      <t>Neisseria meningitidis</t>
    </r>
    <r>
      <rPr>
        <sz val="9"/>
        <rFont val="Noto Sans"/>
        <family val="2"/>
      </rPr>
      <t xml:space="preserve">, </t>
    </r>
    <r>
      <rPr>
        <i/>
        <sz val="9"/>
        <rFont val="Noto Sans"/>
        <family val="2"/>
      </rPr>
      <t>Streptococcus pneumoniae</t>
    </r>
    <r>
      <rPr>
        <sz val="9"/>
        <rFont val="Noto Sans"/>
        <family val="2"/>
      </rPr>
      <t xml:space="preserve"> y </t>
    </r>
    <r>
      <rPr>
        <i/>
        <sz val="9"/>
        <rFont val="Noto Sans"/>
        <family val="2"/>
      </rPr>
      <t>Haemophilus influenzae</t>
    </r>
  </si>
  <si>
    <r>
      <t xml:space="preserve">Determinación de </t>
    </r>
    <r>
      <rPr>
        <i/>
        <sz val="9"/>
        <rFont val="Noto Sans"/>
        <family val="2"/>
      </rPr>
      <t>Brucella</t>
    </r>
    <r>
      <rPr>
        <sz val="9"/>
        <rFont val="Noto Sans"/>
        <family val="2"/>
      </rPr>
      <t xml:space="preserve"> por Rosa de Bengala (prueba presuntiva por aglutinación), para vigilancia epidemiológica</t>
    </r>
  </si>
  <si>
    <r>
      <t xml:space="preserve">Determinación de </t>
    </r>
    <r>
      <rPr>
        <i/>
        <sz val="9"/>
        <rFont val="Noto Sans"/>
        <family val="2"/>
      </rPr>
      <t>Brucella</t>
    </r>
    <r>
      <rPr>
        <sz val="9"/>
        <rFont val="Noto Sans"/>
        <family val="2"/>
      </rPr>
      <t xml:space="preserve"> por 2 Mercapto etanol (prueba confirmatoria I por aglutinación), para vigilancia epidemiológica</t>
    </r>
  </si>
  <si>
    <r>
      <t xml:space="preserve">Determinación de </t>
    </r>
    <r>
      <rPr>
        <i/>
        <sz val="9"/>
        <rFont val="Noto Sans"/>
        <family val="2"/>
      </rPr>
      <t xml:space="preserve">Brucella </t>
    </r>
    <r>
      <rPr>
        <sz val="9"/>
        <rFont val="Noto Sans"/>
        <family val="2"/>
      </rPr>
      <t>por SAT (prueba confirmatoria II por aglutinación), para vigilancia epidemiológica</t>
    </r>
  </si>
  <si>
    <r>
      <t xml:space="preserve">Detección de anticuerpos totales contra </t>
    </r>
    <r>
      <rPr>
        <i/>
        <sz val="9"/>
        <rFont val="Noto Sans"/>
        <family val="2"/>
      </rPr>
      <t>Treponema pallidum</t>
    </r>
    <r>
      <rPr>
        <sz val="9"/>
        <rFont val="Noto Sans"/>
        <family val="2"/>
      </rPr>
      <t xml:space="preserve">  (prueba treponémica), para vigilancia epidemiológica</t>
    </r>
  </si>
  <si>
    <r>
      <t xml:space="preserve">Detección de anticuerpos contra </t>
    </r>
    <r>
      <rPr>
        <i/>
        <sz val="9"/>
        <rFont val="Noto Sans"/>
        <family val="2"/>
      </rPr>
      <t>Treponema pallidum</t>
    </r>
    <r>
      <rPr>
        <sz val="9"/>
        <rFont val="Noto Sans"/>
        <family val="2"/>
      </rPr>
      <t xml:space="preserve"> IgM por western blot, para vigilancia epidemiológica</t>
    </r>
  </si>
  <si>
    <r>
      <t xml:space="preserve">Detección de anticuerpos contra </t>
    </r>
    <r>
      <rPr>
        <i/>
        <sz val="9"/>
        <rFont val="Noto Sans"/>
        <family val="2"/>
      </rPr>
      <t>Treponema pallidum</t>
    </r>
    <r>
      <rPr>
        <sz val="9"/>
        <rFont val="Noto Sans"/>
        <family val="2"/>
      </rPr>
      <t xml:space="preserve"> IgG por western blot, para vigilancia epidemiológica</t>
    </r>
  </si>
  <si>
    <t>LAVE</t>
  </si>
  <si>
    <t>NA</t>
  </si>
  <si>
    <t>UIBMZ</t>
  </si>
  <si>
    <t>SIMBOLOGÍA</t>
  </si>
  <si>
    <t>BACTERIOLOGÍA</t>
  </si>
  <si>
    <t>Laboratorio Central de Epidemiología</t>
  </si>
  <si>
    <t>Centro de Investigación Biomédica de Oriente</t>
  </si>
  <si>
    <t>Laboratorio Regional de Referencia Epidemiológica</t>
  </si>
  <si>
    <t>Centro de Investigación Biomédica del Noreste</t>
  </si>
  <si>
    <t>Unidad de Investigación Medica de Yucatán</t>
  </si>
  <si>
    <t>Unidad de Investigación Biomédica de Zacatecas</t>
  </si>
  <si>
    <t>No Aplica</t>
  </si>
  <si>
    <t>Detección simultánea de virus sincicial respiratorio, parainfluenza 1, 2, 3 y 4, coronavirus 229E, coronavirus 0C43, coronavirus NL63, coronavirus HKU1, metapneumovirus, adenovirus, rhinovirus, enterovirus y bocavirus por RT-PCR en tiempo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</si>
</sst>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_-;_-@_-"/>
  </numFmts>
  <fonts count="14">
    <font>
      <sz val="11"/>
      <color theme="1"/>
      <name val="Calibri"/>
      <charset val="134"/>
      <scheme val="minor"/>
    </font>
    <font>
      <b/>
      <sz val="9"/>
      <name val="Montserrat"/>
    </font>
    <font>
      <sz val="9"/>
      <color theme="1"/>
      <name val="Montserrat"/>
    </font>
    <font>
      <sz val="9"/>
      <name val="Montserrat"/>
    </font>
    <font>
      <sz val="11"/>
      <color theme="1"/>
      <name val="Calibri"/>
      <family val="2"/>
      <scheme val="minor"/>
    </font>
    <font>
      <i/>
      <sz val="9"/>
      <name val="Montserrat"/>
    </font>
    <font>
      <b/>
      <sz val="9"/>
      <color theme="1"/>
      <name val="Noto Sans"/>
      <family val="2"/>
    </font>
    <font>
      <sz val="9"/>
      <name val="Noto Sans"/>
      <family val="2"/>
    </font>
    <font>
      <b/>
      <sz val="9"/>
      <name val="Noto Sans"/>
      <family val="2"/>
    </font>
    <font>
      <sz val="9"/>
      <color theme="1"/>
      <name val="Noto Sans"/>
      <family val="2"/>
    </font>
    <font>
      <i/>
      <sz val="9"/>
      <name val="Noto Sans"/>
      <family val="2"/>
    </font>
    <font>
      <b/>
      <sz val="8"/>
      <name val="Noto Sans"/>
      <family val="2"/>
    </font>
    <font>
      <sz val="11"/>
      <color theme="1"/>
      <name val="Noto Sans"/>
      <family val="2"/>
    </font>
    <font>
      <sz val="11"/>
      <color rgb="FFFF0000"/>
      <name val="Not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9">
    <xf numFmtId="0" fontId="0" fillId="0" borderId="0" xfId="0"/>
    <xf numFmtId="0" fontId="3" fillId="0" borderId="2" xfId="0" applyFont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 wrapText="1"/>
    </xf>
    <xf numFmtId="0" fontId="3" fillId="0" borderId="14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1" fontId="3" fillId="0" borderId="0" xfId="1" applyNumberFormat="1" applyFont="1" applyFill="1"/>
    <xf numFmtId="0" fontId="3" fillId="0" borderId="12" xfId="0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 wrapText="1"/>
    </xf>
    <xf numFmtId="3" fontId="3" fillId="0" borderId="19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/>
    </xf>
    <xf numFmtId="1" fontId="3" fillId="0" borderId="12" xfId="1" applyNumberFormat="1" applyFont="1" applyFill="1" applyBorder="1" applyAlignment="1">
      <alignment horizontal="center" vertical="center"/>
    </xf>
    <xf numFmtId="1" fontId="3" fillId="0" borderId="2" xfId="1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justify" vertical="center" wrapText="1"/>
    </xf>
    <xf numFmtId="1" fontId="1" fillId="3" borderId="11" xfId="0" applyNumberFormat="1" applyFont="1" applyFill="1" applyBorder="1" applyAlignment="1">
      <alignment horizontal="center" vertical="center"/>
    </xf>
    <xf numFmtId="1" fontId="3" fillId="0" borderId="7" xfId="1" applyNumberFormat="1" applyFont="1" applyFill="1" applyBorder="1" applyAlignment="1">
      <alignment horizontal="center" vertical="center"/>
    </xf>
    <xf numFmtId="1" fontId="1" fillId="3" borderId="11" xfId="1" applyNumberFormat="1" applyFont="1" applyFill="1" applyBorder="1" applyAlignment="1">
      <alignment horizontal="center" vertical="center"/>
    </xf>
    <xf numFmtId="0" fontId="7" fillId="0" borderId="0" xfId="0" applyFont="1"/>
    <xf numFmtId="0" fontId="9" fillId="0" borderId="1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2" fillId="0" borderId="0" xfId="0" applyFont="1"/>
    <xf numFmtId="3" fontId="9" fillId="0" borderId="2" xfId="1" applyNumberFormat="1" applyFont="1" applyFill="1" applyBorder="1" applyAlignment="1">
      <alignment horizontal="center" vertical="center" wrapText="1"/>
    </xf>
    <xf numFmtId="164" fontId="12" fillId="0" borderId="0" xfId="0" applyNumberFormat="1" applyFont="1"/>
    <xf numFmtId="164" fontId="6" fillId="3" borderId="11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/>
    <xf numFmtId="164" fontId="12" fillId="0" borderId="0" xfId="1" applyNumberFormat="1" applyFont="1" applyFill="1"/>
    <xf numFmtId="165" fontId="12" fillId="0" borderId="0" xfId="0" applyNumberFormat="1" applyFont="1"/>
    <xf numFmtId="0" fontId="13" fillId="0" borderId="0" xfId="0" applyFont="1"/>
    <xf numFmtId="164" fontId="13" fillId="0" borderId="0" xfId="1" applyNumberFormat="1" applyFont="1" applyFill="1"/>
    <xf numFmtId="0" fontId="12" fillId="0" borderId="0" xfId="0" applyFont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justify" vertical="center" wrapText="1"/>
    </xf>
    <xf numFmtId="0" fontId="9" fillId="0" borderId="0" xfId="0" applyFont="1"/>
    <xf numFmtId="0" fontId="7" fillId="0" borderId="6" xfId="0" applyFont="1" applyBorder="1" applyAlignment="1">
      <alignment horizontal="justify" vertical="center"/>
    </xf>
    <xf numFmtId="0" fontId="7" fillId="0" borderId="14" xfId="0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3" fontId="9" fillId="0" borderId="12" xfId="1" applyNumberFormat="1" applyFont="1" applyFill="1" applyBorder="1" applyAlignment="1">
      <alignment horizontal="center" vertical="center" wrapText="1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3" fontId="9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/>
    </xf>
    <xf numFmtId="0" fontId="6" fillId="3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164" fontId="6" fillId="2" borderId="11" xfId="1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49" fontId="8" fillId="3" borderId="11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3" fontId="7" fillId="0" borderId="0" xfId="0" applyNumberFormat="1" applyFont="1"/>
    <xf numFmtId="0" fontId="12" fillId="0" borderId="2" xfId="0" applyFont="1" applyBorder="1"/>
    <xf numFmtId="3" fontId="9" fillId="0" borderId="24" xfId="1" applyNumberFormat="1" applyFont="1" applyFill="1" applyBorder="1" applyAlignment="1">
      <alignment horizontal="center" vertical="center" wrapText="1"/>
    </xf>
    <xf numFmtId="164" fontId="9" fillId="0" borderId="24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0" fontId="13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164" fontId="6" fillId="3" borderId="2" xfId="1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3" fontId="8" fillId="5" borderId="2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justify" vertical="center" wrapText="1"/>
    </xf>
    <xf numFmtId="164" fontId="9" fillId="0" borderId="12" xfId="1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6" fillId="3" borderId="2" xfId="1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/>
    </xf>
    <xf numFmtId="0" fontId="1" fillId="3" borderId="17" xfId="0" applyFont="1" applyFill="1" applyBorder="1" applyAlignment="1">
      <alignment horizontal="center" vertical="top"/>
    </xf>
    <xf numFmtId="41" fontId="1" fillId="4" borderId="3" xfId="1" applyNumberFormat="1" applyFont="1" applyFill="1" applyBorder="1" applyAlignment="1">
      <alignment horizontal="center" vertical="center"/>
    </xf>
    <xf numFmtId="41" fontId="1" fillId="4" borderId="5" xfId="1" applyNumberFormat="1" applyFont="1" applyFill="1" applyBorder="1" applyAlignment="1">
      <alignment horizontal="center" vertical="center"/>
    </xf>
    <xf numFmtId="41" fontId="1" fillId="4" borderId="20" xfId="1" applyNumberFormat="1" applyFont="1" applyFill="1" applyBorder="1" applyAlignment="1">
      <alignment horizontal="center"/>
    </xf>
    <xf numFmtId="41" fontId="1" fillId="4" borderId="18" xfId="1" applyNumberFormat="1" applyFont="1" applyFill="1" applyBorder="1" applyAlignment="1">
      <alignment horizontal="center"/>
    </xf>
    <xf numFmtId="41" fontId="1" fillId="4" borderId="22" xfId="1" applyNumberFormat="1" applyFont="1" applyFill="1" applyBorder="1" applyAlignment="1">
      <alignment horizontal="center"/>
    </xf>
    <xf numFmtId="41" fontId="1" fillId="4" borderId="21" xfId="1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90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3" fontId="8" fillId="2" borderId="2" xfId="1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164" fontId="6" fillId="2" borderId="8" xfId="1" applyNumberFormat="1" applyFont="1" applyFill="1" applyBorder="1" applyAlignment="1">
      <alignment horizontal="center" vertical="center"/>
    </xf>
    <xf numFmtId="164" fontId="6" fillId="2" borderId="23" xfId="1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textRotation="90"/>
    </xf>
    <xf numFmtId="0" fontId="6" fillId="0" borderId="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textRotation="90"/>
    </xf>
    <xf numFmtId="0" fontId="9" fillId="0" borderId="24" xfId="0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textRotation="90" wrapText="1"/>
    </xf>
    <xf numFmtId="0" fontId="9" fillId="0" borderId="25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 textRotation="90" wrapText="1"/>
    </xf>
  </cellXfs>
  <cellStyles count="2">
    <cellStyle name="Millares" xfId="1" builtinId="3"/>
    <cellStyle name="Normal" xfId="0" builtinId="0"/>
  </cellStyles>
  <dxfs count="11"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  <dxf>
      <fill>
        <patternFill patternType="solid">
          <bgColor rgb="FFC2BB94"/>
        </patternFill>
      </fill>
    </dxf>
  </dxfs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C2BB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"/>
  <sheetViews>
    <sheetView zoomScale="90" zoomScaleNormal="90" zoomScaleSheetLayoutView="75" workbookViewId="0">
      <selection activeCell="O105" sqref="O105"/>
    </sheetView>
  </sheetViews>
  <sheetFormatPr baseColWidth="10" defaultColWidth="11" defaultRowHeight="13.5"/>
  <cols>
    <col min="1" max="1" width="5.140625" style="4" customWidth="1"/>
    <col min="2" max="2" width="13" style="5" customWidth="1"/>
    <col min="3" max="3" width="9.85546875" style="4" customWidth="1"/>
    <col min="4" max="4" width="60.42578125" style="4" customWidth="1"/>
    <col min="5" max="5" width="8.28515625" style="4" customWidth="1"/>
    <col min="6" max="6" width="8.85546875" style="4" customWidth="1"/>
    <col min="7" max="7" width="9.5703125" style="4" customWidth="1"/>
    <col min="8" max="8" width="8.7109375" style="4" customWidth="1"/>
    <col min="9" max="9" width="8.5703125" style="4" customWidth="1"/>
    <col min="10" max="10" width="9.85546875" style="4" customWidth="1"/>
    <col min="11" max="11" width="8.28515625" style="4" customWidth="1"/>
    <col min="12" max="12" width="8.7109375" style="4" customWidth="1"/>
    <col min="13" max="13" width="8.28515625" style="4" customWidth="1"/>
    <col min="14" max="14" width="8.7109375" style="4" customWidth="1"/>
    <col min="15" max="16" width="8.28515625" style="4" customWidth="1"/>
    <col min="17" max="17" width="9.85546875" style="6" customWidth="1"/>
    <col min="18" max="18" width="8.5703125" style="6" customWidth="1"/>
    <col min="19" max="19" width="9" style="6" customWidth="1"/>
    <col min="20" max="20" width="8" style="6" customWidth="1"/>
    <col min="21" max="16384" width="11" style="4"/>
  </cols>
  <sheetData>
    <row r="1" spans="1:20" ht="25.5" customHeight="1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2" spans="1:20" ht="13.5" customHeight="1">
      <c r="A2" s="94" t="s">
        <v>1</v>
      </c>
      <c r="B2" s="97" t="s">
        <v>2</v>
      </c>
      <c r="C2" s="97" t="s">
        <v>3</v>
      </c>
      <c r="D2" s="104" t="s">
        <v>4</v>
      </c>
      <c r="E2" s="108" t="s">
        <v>5</v>
      </c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/>
      <c r="Q2" s="115" t="s">
        <v>5</v>
      </c>
      <c r="R2" s="116"/>
      <c r="S2" s="115" t="s">
        <v>6</v>
      </c>
      <c r="T2" s="116"/>
    </row>
    <row r="3" spans="1:20">
      <c r="A3" s="95"/>
      <c r="B3" s="98"/>
      <c r="C3" s="98"/>
      <c r="D3" s="105"/>
      <c r="E3" s="108" t="s">
        <v>7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10"/>
      <c r="Q3" s="117"/>
      <c r="R3" s="118"/>
      <c r="S3" s="117"/>
      <c r="T3" s="118"/>
    </row>
    <row r="4" spans="1:20">
      <c r="A4" s="95"/>
      <c r="B4" s="98"/>
      <c r="C4" s="98"/>
      <c r="D4" s="105"/>
      <c r="E4" s="111" t="s">
        <v>8</v>
      </c>
      <c r="F4" s="112"/>
      <c r="G4" s="111" t="s">
        <v>9</v>
      </c>
      <c r="H4" s="112"/>
      <c r="I4" s="111" t="s">
        <v>10</v>
      </c>
      <c r="J4" s="112"/>
      <c r="K4" s="111" t="s">
        <v>11</v>
      </c>
      <c r="L4" s="112"/>
      <c r="M4" s="111" t="s">
        <v>12</v>
      </c>
      <c r="N4" s="112"/>
      <c r="O4" s="111" t="s">
        <v>13</v>
      </c>
      <c r="P4" s="112"/>
      <c r="Q4" s="113" t="s">
        <v>14</v>
      </c>
      <c r="R4" s="113" t="s">
        <v>15</v>
      </c>
      <c r="S4" s="113" t="s">
        <v>14</v>
      </c>
      <c r="T4" s="113" t="s">
        <v>15</v>
      </c>
    </row>
    <row r="5" spans="1:20">
      <c r="A5" s="96"/>
      <c r="B5" s="99"/>
      <c r="C5" s="99"/>
      <c r="D5" s="106"/>
      <c r="E5" s="15" t="s">
        <v>16</v>
      </c>
      <c r="F5" s="15" t="s">
        <v>15</v>
      </c>
      <c r="G5" s="15" t="s">
        <v>14</v>
      </c>
      <c r="H5" s="15" t="s">
        <v>15</v>
      </c>
      <c r="I5" s="15" t="s">
        <v>14</v>
      </c>
      <c r="J5" s="15" t="s">
        <v>15</v>
      </c>
      <c r="K5" s="15" t="s">
        <v>17</v>
      </c>
      <c r="L5" s="15" t="s">
        <v>15</v>
      </c>
      <c r="M5" s="15" t="s">
        <v>14</v>
      </c>
      <c r="N5" s="15" t="s">
        <v>15</v>
      </c>
      <c r="O5" s="15" t="s">
        <v>14</v>
      </c>
      <c r="P5" s="15" t="s">
        <v>15</v>
      </c>
      <c r="Q5" s="114"/>
      <c r="R5" s="114"/>
      <c r="S5" s="114"/>
      <c r="T5" s="114"/>
    </row>
    <row r="6" spans="1:20" ht="35.25" customHeight="1">
      <c r="A6" s="7">
        <v>1</v>
      </c>
      <c r="B6" s="100" t="s">
        <v>18</v>
      </c>
      <c r="C6" s="7" t="s">
        <v>19</v>
      </c>
      <c r="D6" s="18" t="s">
        <v>20</v>
      </c>
      <c r="E6" s="2">
        <v>6534</v>
      </c>
      <c r="F6" s="2">
        <v>16335</v>
      </c>
      <c r="G6" s="2">
        <v>1782</v>
      </c>
      <c r="H6" s="2">
        <v>4455</v>
      </c>
      <c r="I6" s="2"/>
      <c r="J6" s="2"/>
      <c r="K6" s="2">
        <v>1782</v>
      </c>
      <c r="L6" s="2">
        <v>4455</v>
      </c>
      <c r="M6" s="2">
        <v>1782</v>
      </c>
      <c r="N6" s="2">
        <v>4455</v>
      </c>
      <c r="O6" s="2"/>
      <c r="P6" s="2"/>
      <c r="Q6" s="21"/>
      <c r="R6" s="8">
        <v>50028</v>
      </c>
      <c r="S6" s="21"/>
      <c r="T6" s="21"/>
    </row>
    <row r="7" spans="1:20" ht="36" customHeight="1">
      <c r="A7" s="1">
        <v>2</v>
      </c>
      <c r="B7" s="101"/>
      <c r="C7" s="1" t="s">
        <v>21</v>
      </c>
      <c r="D7" s="19" t="s">
        <v>22</v>
      </c>
      <c r="E7" s="2">
        <v>523</v>
      </c>
      <c r="F7" s="2">
        <v>1307</v>
      </c>
      <c r="G7" s="2">
        <v>143</v>
      </c>
      <c r="H7" s="2">
        <v>356</v>
      </c>
      <c r="I7" s="2"/>
      <c r="J7" s="2"/>
      <c r="K7" s="2">
        <v>143</v>
      </c>
      <c r="L7" s="2">
        <v>356</v>
      </c>
      <c r="M7" s="2">
        <v>143</v>
      </c>
      <c r="N7" s="2">
        <v>356</v>
      </c>
      <c r="O7" s="2"/>
      <c r="P7" s="2"/>
      <c r="Q7" s="22"/>
      <c r="R7" s="9">
        <v>2500</v>
      </c>
      <c r="S7" s="22"/>
      <c r="T7" s="22"/>
    </row>
    <row r="8" spans="1:20" ht="72.75" customHeight="1">
      <c r="A8" s="1">
        <v>3</v>
      </c>
      <c r="B8" s="101"/>
      <c r="C8" s="1" t="s">
        <v>23</v>
      </c>
      <c r="D8" s="19" t="s">
        <v>24</v>
      </c>
      <c r="E8" s="2">
        <v>2352</v>
      </c>
      <c r="F8" s="2">
        <v>5881</v>
      </c>
      <c r="G8" s="2">
        <v>642</v>
      </c>
      <c r="H8" s="2">
        <v>1604</v>
      </c>
      <c r="I8" s="2"/>
      <c r="J8" s="2"/>
      <c r="K8" s="2">
        <v>642</v>
      </c>
      <c r="L8" s="2">
        <v>1604</v>
      </c>
      <c r="M8" s="2">
        <v>642</v>
      </c>
      <c r="N8" s="2">
        <v>1604</v>
      </c>
      <c r="O8" s="2"/>
      <c r="P8" s="2"/>
      <c r="Q8" s="22"/>
      <c r="R8" s="9">
        <v>8028</v>
      </c>
      <c r="S8" s="22"/>
      <c r="T8" s="22"/>
    </row>
    <row r="9" spans="1:20" ht="39" customHeight="1">
      <c r="A9" s="1">
        <v>4</v>
      </c>
      <c r="B9" s="101"/>
      <c r="C9" s="1" t="s">
        <v>25</v>
      </c>
      <c r="D9" s="20" t="s">
        <v>26</v>
      </c>
      <c r="E9" s="2">
        <v>8886</v>
      </c>
      <c r="F9" s="2">
        <v>22216</v>
      </c>
      <c r="G9" s="2">
        <v>2424</v>
      </c>
      <c r="H9" s="2">
        <v>6059</v>
      </c>
      <c r="I9" s="2"/>
      <c r="J9" s="2"/>
      <c r="K9" s="2">
        <v>2424</v>
      </c>
      <c r="L9" s="2">
        <v>6059</v>
      </c>
      <c r="M9" s="2">
        <v>2424</v>
      </c>
      <c r="N9" s="2">
        <v>6059</v>
      </c>
      <c r="O9" s="2"/>
      <c r="P9" s="2"/>
      <c r="Q9" s="22"/>
      <c r="R9" s="9">
        <v>39053</v>
      </c>
      <c r="S9" s="22"/>
      <c r="T9" s="22"/>
    </row>
    <row r="10" spans="1:20" ht="30" customHeight="1">
      <c r="A10" s="1">
        <v>5</v>
      </c>
      <c r="B10" s="101"/>
      <c r="C10" s="1" t="s">
        <v>27</v>
      </c>
      <c r="D10" s="19" t="s">
        <v>28</v>
      </c>
      <c r="E10" s="2">
        <v>2614</v>
      </c>
      <c r="F10" s="2">
        <v>6534</v>
      </c>
      <c r="G10" s="2">
        <v>713</v>
      </c>
      <c r="H10" s="2">
        <v>1782</v>
      </c>
      <c r="I10" s="2"/>
      <c r="J10" s="2"/>
      <c r="K10" s="2">
        <v>713</v>
      </c>
      <c r="L10" s="2">
        <v>1782</v>
      </c>
      <c r="M10" s="2">
        <v>713</v>
      </c>
      <c r="N10" s="2">
        <v>1782</v>
      </c>
      <c r="O10" s="2"/>
      <c r="P10" s="2"/>
      <c r="Q10" s="22"/>
      <c r="R10" s="10">
        <v>12000</v>
      </c>
      <c r="S10" s="22"/>
      <c r="T10" s="22"/>
    </row>
    <row r="11" spans="1:20" ht="30" customHeight="1">
      <c r="A11" s="1">
        <v>6</v>
      </c>
      <c r="B11" s="101"/>
      <c r="C11" s="1" t="s">
        <v>29</v>
      </c>
      <c r="D11" s="19" t="s">
        <v>30</v>
      </c>
      <c r="E11" s="2">
        <v>214</v>
      </c>
      <c r="F11" s="2">
        <v>535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2"/>
      <c r="R11" s="10">
        <v>500</v>
      </c>
      <c r="S11" s="22"/>
      <c r="T11" s="22"/>
    </row>
    <row r="12" spans="1:20" ht="27">
      <c r="A12" s="1">
        <v>7</v>
      </c>
      <c r="B12" s="101"/>
      <c r="C12" s="1" t="s">
        <v>31</v>
      </c>
      <c r="D12" s="19" t="s">
        <v>32</v>
      </c>
      <c r="E12" s="2">
        <v>214</v>
      </c>
      <c r="F12" s="2">
        <v>535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2"/>
      <c r="R12" s="10">
        <v>500</v>
      </c>
      <c r="S12" s="22"/>
      <c r="T12" s="22"/>
    </row>
    <row r="13" spans="1:20" ht="27">
      <c r="A13" s="1">
        <v>8</v>
      </c>
      <c r="B13" s="101"/>
      <c r="C13" s="1" t="s">
        <v>33</v>
      </c>
      <c r="D13" s="19" t="s">
        <v>34</v>
      </c>
      <c r="E13" s="2">
        <v>214</v>
      </c>
      <c r="F13" s="2">
        <v>535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2"/>
      <c r="R13" s="10">
        <v>500</v>
      </c>
      <c r="S13" s="22"/>
      <c r="T13" s="22"/>
    </row>
    <row r="14" spans="1:20" ht="27.75" customHeight="1">
      <c r="A14" s="1">
        <v>9</v>
      </c>
      <c r="B14" s="101"/>
      <c r="C14" s="1" t="s">
        <v>35</v>
      </c>
      <c r="D14" s="19" t="s">
        <v>36</v>
      </c>
      <c r="E14" s="2">
        <v>95</v>
      </c>
      <c r="F14" s="2">
        <v>237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2"/>
      <c r="R14" s="10">
        <v>168</v>
      </c>
      <c r="S14" s="22"/>
      <c r="T14" s="22"/>
    </row>
    <row r="15" spans="1:20" ht="29.25" customHeight="1">
      <c r="A15" s="1">
        <v>10</v>
      </c>
      <c r="B15" s="101"/>
      <c r="C15" s="1" t="s">
        <v>37</v>
      </c>
      <c r="D15" s="19" t="s">
        <v>38</v>
      </c>
      <c r="E15" s="2">
        <v>214</v>
      </c>
      <c r="F15" s="2">
        <v>535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2"/>
      <c r="R15" s="10">
        <v>500</v>
      </c>
      <c r="S15" s="22"/>
      <c r="T15" s="22"/>
    </row>
    <row r="16" spans="1:20" ht="27">
      <c r="A16" s="1">
        <v>11</v>
      </c>
      <c r="B16" s="101"/>
      <c r="C16" s="1" t="s">
        <v>39</v>
      </c>
      <c r="D16" s="19" t="s">
        <v>40</v>
      </c>
      <c r="E16" s="2">
        <v>333</v>
      </c>
      <c r="F16" s="2">
        <v>832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2"/>
      <c r="R16" s="10">
        <v>800</v>
      </c>
      <c r="S16" s="22"/>
      <c r="T16" s="22"/>
    </row>
    <row r="17" spans="1:20" ht="35.25" customHeight="1">
      <c r="A17" s="1">
        <v>12</v>
      </c>
      <c r="B17" s="101"/>
      <c r="C17" s="1" t="s">
        <v>41</v>
      </c>
      <c r="D17" s="19" t="s">
        <v>42</v>
      </c>
      <c r="E17" s="2">
        <v>333</v>
      </c>
      <c r="F17" s="2">
        <v>832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2"/>
      <c r="R17" s="10">
        <v>800</v>
      </c>
      <c r="S17" s="22"/>
      <c r="T17" s="22"/>
    </row>
    <row r="18" spans="1:20" ht="54">
      <c r="A18" s="1">
        <v>13</v>
      </c>
      <c r="B18" s="101"/>
      <c r="C18" s="1" t="s">
        <v>43</v>
      </c>
      <c r="D18" s="19" t="s">
        <v>44</v>
      </c>
      <c r="E18" s="2">
        <v>261</v>
      </c>
      <c r="F18" s="2">
        <v>652</v>
      </c>
      <c r="G18" s="2">
        <v>71</v>
      </c>
      <c r="H18" s="2">
        <v>177</v>
      </c>
      <c r="I18" s="2"/>
      <c r="J18" s="2"/>
      <c r="K18" s="2">
        <v>71</v>
      </c>
      <c r="L18" s="2">
        <v>178</v>
      </c>
      <c r="M18" s="2">
        <v>71</v>
      </c>
      <c r="N18" s="2">
        <v>178</v>
      </c>
      <c r="O18" s="2"/>
      <c r="P18" s="2"/>
      <c r="Q18" s="22"/>
      <c r="R18" s="10">
        <v>200</v>
      </c>
      <c r="S18" s="22"/>
      <c r="T18" s="22"/>
    </row>
    <row r="19" spans="1:20" ht="38.25" customHeight="1">
      <c r="A19" s="1">
        <v>14</v>
      </c>
      <c r="B19" s="101"/>
      <c r="C19" s="1" t="s">
        <v>45</v>
      </c>
      <c r="D19" s="19" t="s">
        <v>46</v>
      </c>
      <c r="E19" s="2">
        <v>95</v>
      </c>
      <c r="F19" s="2">
        <v>237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2"/>
      <c r="R19" s="9">
        <v>204</v>
      </c>
      <c r="S19" s="22"/>
      <c r="T19" s="22"/>
    </row>
    <row r="20" spans="1:20" ht="41.25" customHeight="1">
      <c r="A20" s="1">
        <v>15</v>
      </c>
      <c r="B20" s="101"/>
      <c r="C20" s="1" t="s">
        <v>47</v>
      </c>
      <c r="D20" s="19" t="s">
        <v>48</v>
      </c>
      <c r="E20" s="2">
        <v>95</v>
      </c>
      <c r="F20" s="2">
        <v>237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2"/>
      <c r="R20" s="9">
        <v>204</v>
      </c>
      <c r="S20" s="22"/>
      <c r="T20" s="22"/>
    </row>
    <row r="21" spans="1:20" ht="39" customHeight="1">
      <c r="A21" s="1">
        <v>16</v>
      </c>
      <c r="B21" s="101"/>
      <c r="C21" s="1" t="s">
        <v>49</v>
      </c>
      <c r="D21" s="19" t="s">
        <v>50</v>
      </c>
      <c r="E21" s="2">
        <v>475</v>
      </c>
      <c r="F21" s="2">
        <v>1187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2"/>
      <c r="R21" s="10">
        <v>1200</v>
      </c>
      <c r="S21" s="22"/>
      <c r="T21" s="22"/>
    </row>
    <row r="22" spans="1:20" ht="45.75" customHeight="1">
      <c r="A22" s="1">
        <v>17</v>
      </c>
      <c r="B22" s="101"/>
      <c r="C22" s="1" t="s">
        <v>51</v>
      </c>
      <c r="D22" s="19" t="s">
        <v>52</v>
      </c>
      <c r="E22" s="2">
        <v>95</v>
      </c>
      <c r="F22" s="2">
        <v>237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2"/>
      <c r="R22" s="10">
        <v>200</v>
      </c>
      <c r="S22" s="22"/>
      <c r="T22" s="22"/>
    </row>
    <row r="23" spans="1:20" ht="28.5" customHeight="1">
      <c r="A23" s="1">
        <v>18</v>
      </c>
      <c r="B23" s="101"/>
      <c r="C23" s="1" t="s">
        <v>53</v>
      </c>
      <c r="D23" s="19" t="s">
        <v>54</v>
      </c>
      <c r="E23" s="2">
        <v>238</v>
      </c>
      <c r="F23" s="2">
        <v>594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2"/>
      <c r="R23" s="10">
        <v>600</v>
      </c>
      <c r="S23" s="22"/>
      <c r="T23" s="22"/>
    </row>
    <row r="24" spans="1:20" ht="30.75" customHeight="1">
      <c r="A24" s="1">
        <v>19</v>
      </c>
      <c r="B24" s="101"/>
      <c r="C24" s="1" t="s">
        <v>55</v>
      </c>
      <c r="D24" s="19" t="s">
        <v>56</v>
      </c>
      <c r="E24" s="2">
        <v>95</v>
      </c>
      <c r="F24" s="2">
        <v>237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2"/>
      <c r="R24" s="10">
        <v>200</v>
      </c>
      <c r="S24" s="22"/>
      <c r="T24" s="22"/>
    </row>
    <row r="25" spans="1:20" ht="27">
      <c r="A25" s="1">
        <v>20</v>
      </c>
      <c r="B25" s="101"/>
      <c r="C25" s="1" t="s">
        <v>57</v>
      </c>
      <c r="D25" s="19" t="s">
        <v>58</v>
      </c>
      <c r="E25" s="2">
        <v>15682</v>
      </c>
      <c r="F25" s="2">
        <v>39204</v>
      </c>
      <c r="G25" s="2">
        <v>4277</v>
      </c>
      <c r="H25" s="2">
        <v>10692</v>
      </c>
      <c r="I25" s="2"/>
      <c r="J25" s="2"/>
      <c r="K25" s="2">
        <v>4277</v>
      </c>
      <c r="L25" s="2">
        <v>10692</v>
      </c>
      <c r="M25" s="2">
        <v>4277</v>
      </c>
      <c r="N25" s="2">
        <v>10692</v>
      </c>
      <c r="O25" s="2"/>
      <c r="P25" s="2"/>
      <c r="Q25" s="22"/>
      <c r="R25" s="10">
        <v>80000</v>
      </c>
      <c r="S25" s="22"/>
      <c r="T25" s="22"/>
    </row>
    <row r="26" spans="1:20" ht="57.75" customHeight="1">
      <c r="A26" s="1">
        <v>21</v>
      </c>
      <c r="B26" s="101"/>
      <c r="C26" s="1" t="s">
        <v>59</v>
      </c>
      <c r="D26" s="19" t="s">
        <v>60</v>
      </c>
      <c r="E26" s="2">
        <v>261</v>
      </c>
      <c r="F26" s="2">
        <v>652</v>
      </c>
      <c r="G26" s="2">
        <v>71</v>
      </c>
      <c r="H26" s="2">
        <v>177</v>
      </c>
      <c r="I26" s="2"/>
      <c r="J26" s="2"/>
      <c r="K26" s="2">
        <v>71</v>
      </c>
      <c r="L26" s="2">
        <v>178</v>
      </c>
      <c r="M26" s="2">
        <v>71</v>
      </c>
      <c r="N26" s="2">
        <v>178</v>
      </c>
      <c r="O26" s="2"/>
      <c r="P26" s="2"/>
      <c r="Q26" s="22"/>
      <c r="R26" s="10">
        <v>200</v>
      </c>
      <c r="S26" s="22"/>
      <c r="T26" s="22"/>
    </row>
    <row r="27" spans="1:20" ht="30.75" customHeight="1">
      <c r="A27" s="1">
        <v>22</v>
      </c>
      <c r="B27" s="101"/>
      <c r="C27" s="1" t="s">
        <v>61</v>
      </c>
      <c r="D27" s="19" t="s">
        <v>62</v>
      </c>
      <c r="E27" s="2">
        <v>48</v>
      </c>
      <c r="F27" s="2">
        <v>119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2"/>
      <c r="R27" s="10">
        <v>100</v>
      </c>
      <c r="S27" s="22"/>
      <c r="T27" s="22"/>
    </row>
    <row r="28" spans="1:20" ht="30.75" customHeight="1">
      <c r="A28" s="1">
        <v>23</v>
      </c>
      <c r="B28" s="101"/>
      <c r="C28" s="1" t="s">
        <v>63</v>
      </c>
      <c r="D28" s="19" t="s">
        <v>64</v>
      </c>
      <c r="E28" s="2">
        <v>119</v>
      </c>
      <c r="F28" s="2">
        <v>297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2"/>
      <c r="R28" s="10">
        <v>300</v>
      </c>
      <c r="S28" s="22"/>
      <c r="T28" s="22"/>
    </row>
    <row r="29" spans="1:20" ht="35.25" customHeight="1">
      <c r="A29" s="1">
        <v>24</v>
      </c>
      <c r="B29" s="101"/>
      <c r="C29" s="1" t="s">
        <v>65</v>
      </c>
      <c r="D29" s="19" t="s">
        <v>66</v>
      </c>
      <c r="E29" s="2">
        <v>523</v>
      </c>
      <c r="F29" s="2">
        <v>1307</v>
      </c>
      <c r="G29" s="2">
        <v>143</v>
      </c>
      <c r="H29" s="2">
        <v>356</v>
      </c>
      <c r="I29" s="2"/>
      <c r="J29" s="2"/>
      <c r="K29" s="2">
        <v>143</v>
      </c>
      <c r="L29" s="2">
        <v>356</v>
      </c>
      <c r="M29" s="2">
        <v>143</v>
      </c>
      <c r="N29" s="2">
        <v>356</v>
      </c>
      <c r="O29" s="2"/>
      <c r="P29" s="2"/>
      <c r="Q29" s="22"/>
      <c r="R29" s="10">
        <v>2000</v>
      </c>
      <c r="S29" s="22"/>
      <c r="T29" s="22"/>
    </row>
    <row r="30" spans="1:20" ht="15" customHeight="1">
      <c r="A30" s="1">
        <v>25</v>
      </c>
      <c r="B30" s="101"/>
      <c r="C30" s="1" t="s">
        <v>67</v>
      </c>
      <c r="D30" s="19" t="s">
        <v>68</v>
      </c>
      <c r="E30" s="2">
        <v>523</v>
      </c>
      <c r="F30" s="2">
        <v>1307</v>
      </c>
      <c r="G30" s="2">
        <v>143</v>
      </c>
      <c r="H30" s="2">
        <v>356</v>
      </c>
      <c r="I30" s="2"/>
      <c r="J30" s="2"/>
      <c r="K30" s="2">
        <v>143</v>
      </c>
      <c r="L30" s="2">
        <v>356</v>
      </c>
      <c r="M30" s="2">
        <v>143</v>
      </c>
      <c r="N30" s="2">
        <v>356</v>
      </c>
      <c r="O30" s="2"/>
      <c r="P30" s="2"/>
      <c r="Q30" s="22"/>
      <c r="R30" s="10">
        <v>1000</v>
      </c>
      <c r="S30" s="22"/>
      <c r="T30" s="22"/>
    </row>
    <row r="31" spans="1:20" ht="35.25" customHeight="1">
      <c r="A31" s="1">
        <v>26</v>
      </c>
      <c r="B31" s="101"/>
      <c r="C31" s="1" t="s">
        <v>69</v>
      </c>
      <c r="D31" s="19" t="s">
        <v>70</v>
      </c>
      <c r="E31" s="2">
        <v>95</v>
      </c>
      <c r="F31" s="2">
        <v>237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2"/>
      <c r="R31" s="10">
        <v>200</v>
      </c>
      <c r="S31" s="22"/>
      <c r="T31" s="22"/>
    </row>
    <row r="32" spans="1:20" ht="35.25" customHeight="1">
      <c r="A32" s="1">
        <v>27</v>
      </c>
      <c r="B32" s="101"/>
      <c r="C32" s="1" t="s">
        <v>71</v>
      </c>
      <c r="D32" s="19" t="s">
        <v>72</v>
      </c>
      <c r="E32" s="2">
        <v>95</v>
      </c>
      <c r="F32" s="2">
        <v>237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2"/>
      <c r="R32" s="10">
        <v>200</v>
      </c>
      <c r="S32" s="22"/>
      <c r="T32" s="22"/>
    </row>
    <row r="33" spans="1:20" ht="35.25" customHeight="1">
      <c r="A33" s="1">
        <v>28</v>
      </c>
      <c r="B33" s="101"/>
      <c r="C33" s="1" t="s">
        <v>73</v>
      </c>
      <c r="D33" s="19" t="s">
        <v>74</v>
      </c>
      <c r="E33" s="2">
        <v>95</v>
      </c>
      <c r="F33" s="2">
        <v>237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2"/>
      <c r="R33" s="10">
        <v>200</v>
      </c>
      <c r="S33" s="22"/>
      <c r="T33" s="22"/>
    </row>
    <row r="34" spans="1:20" ht="30.75" customHeight="1">
      <c r="A34" s="1">
        <v>29</v>
      </c>
      <c r="B34" s="101"/>
      <c r="C34" s="1" t="s">
        <v>75</v>
      </c>
      <c r="D34" s="19" t="s">
        <v>76</v>
      </c>
      <c r="E34" s="2">
        <v>95</v>
      </c>
      <c r="F34" s="2">
        <v>237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2"/>
      <c r="R34" s="10">
        <v>100</v>
      </c>
      <c r="S34" s="22"/>
      <c r="T34" s="22"/>
    </row>
    <row r="35" spans="1:20" ht="30.75" customHeight="1">
      <c r="A35" s="1">
        <v>30</v>
      </c>
      <c r="B35" s="101"/>
      <c r="C35" s="1" t="s">
        <v>77</v>
      </c>
      <c r="D35" s="19" t="s">
        <v>78</v>
      </c>
      <c r="E35" s="2">
        <v>48</v>
      </c>
      <c r="F35" s="2">
        <v>119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2"/>
      <c r="R35" s="11">
        <v>100</v>
      </c>
      <c r="S35" s="22"/>
      <c r="T35" s="22"/>
    </row>
    <row r="36" spans="1:20" ht="30.75" customHeight="1">
      <c r="A36" s="1">
        <v>31</v>
      </c>
      <c r="B36" s="101"/>
      <c r="C36" s="1" t="s">
        <v>79</v>
      </c>
      <c r="D36" s="19" t="s">
        <v>80</v>
      </c>
      <c r="E36" s="2">
        <v>48</v>
      </c>
      <c r="F36" s="2">
        <v>119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2"/>
      <c r="R36" s="9">
        <v>100</v>
      </c>
      <c r="S36" s="22"/>
      <c r="T36" s="22"/>
    </row>
    <row r="37" spans="1:20" ht="30.75" customHeight="1">
      <c r="A37" s="1">
        <v>32</v>
      </c>
      <c r="B37" s="101"/>
      <c r="C37" s="1" t="s">
        <v>81</v>
      </c>
      <c r="D37" s="19" t="s">
        <v>82</v>
      </c>
      <c r="E37" s="2">
        <v>594</v>
      </c>
      <c r="F37" s="2">
        <v>1485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2"/>
      <c r="R37" s="9">
        <v>1500</v>
      </c>
      <c r="S37" s="22"/>
      <c r="T37" s="22"/>
    </row>
    <row r="38" spans="1:20" ht="30.75" customHeight="1">
      <c r="A38" s="1">
        <v>33</v>
      </c>
      <c r="B38" s="101"/>
      <c r="C38" s="1" t="s">
        <v>83</v>
      </c>
      <c r="D38" s="19" t="s">
        <v>84</v>
      </c>
      <c r="E38" s="2">
        <v>48</v>
      </c>
      <c r="F38" s="2">
        <v>119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2"/>
      <c r="R38" s="9">
        <v>100</v>
      </c>
      <c r="S38" s="22"/>
      <c r="T38" s="22"/>
    </row>
    <row r="39" spans="1:20" ht="36.75" customHeight="1">
      <c r="A39" s="1">
        <v>34</v>
      </c>
      <c r="B39" s="102" t="s">
        <v>85</v>
      </c>
      <c r="C39" s="1" t="s">
        <v>86</v>
      </c>
      <c r="D39" s="19" t="s">
        <v>87</v>
      </c>
      <c r="E39" s="2">
        <v>7484</v>
      </c>
      <c r="F39" s="2">
        <v>18711</v>
      </c>
      <c r="G39" s="2"/>
      <c r="H39" s="2"/>
      <c r="I39" s="2">
        <v>3208</v>
      </c>
      <c r="J39" s="2">
        <v>8019</v>
      </c>
      <c r="K39" s="2"/>
      <c r="L39" s="2"/>
      <c r="M39" s="2"/>
      <c r="N39" s="2"/>
      <c r="O39" s="2"/>
      <c r="P39" s="2"/>
      <c r="Q39" s="22"/>
      <c r="R39" s="9">
        <v>25020</v>
      </c>
      <c r="S39" s="22"/>
      <c r="T39" s="22"/>
    </row>
    <row r="40" spans="1:20" ht="33" customHeight="1">
      <c r="A40" s="1">
        <v>35</v>
      </c>
      <c r="B40" s="102"/>
      <c r="C40" s="1" t="s">
        <v>88</v>
      </c>
      <c r="D40" s="19" t="s">
        <v>89</v>
      </c>
      <c r="E40" s="2">
        <v>95</v>
      </c>
      <c r="F40" s="2">
        <v>237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2"/>
      <c r="R40" s="9">
        <v>200</v>
      </c>
      <c r="S40" s="22"/>
      <c r="T40" s="22"/>
    </row>
    <row r="41" spans="1:20" ht="31.5" customHeight="1">
      <c r="A41" s="1">
        <v>36</v>
      </c>
      <c r="B41" s="102"/>
      <c r="C41" s="1" t="s">
        <v>90</v>
      </c>
      <c r="D41" s="19" t="s">
        <v>91</v>
      </c>
      <c r="E41" s="2">
        <v>832</v>
      </c>
      <c r="F41" s="2">
        <v>2079</v>
      </c>
      <c r="G41" s="2"/>
      <c r="H41" s="2"/>
      <c r="I41" s="2">
        <v>356</v>
      </c>
      <c r="J41" s="2">
        <v>891</v>
      </c>
      <c r="K41" s="2"/>
      <c r="L41" s="2"/>
      <c r="M41" s="2"/>
      <c r="N41" s="2"/>
      <c r="O41" s="2"/>
      <c r="P41" s="2"/>
      <c r="Q41" s="22"/>
      <c r="R41" s="9">
        <v>2520</v>
      </c>
      <c r="S41" s="22"/>
      <c r="T41" s="22"/>
    </row>
    <row r="42" spans="1:20" ht="32.25" customHeight="1">
      <c r="A42" s="1">
        <v>37</v>
      </c>
      <c r="B42" s="102"/>
      <c r="C42" s="1" t="s">
        <v>92</v>
      </c>
      <c r="D42" s="19" t="s">
        <v>93</v>
      </c>
      <c r="E42" s="2">
        <v>214</v>
      </c>
      <c r="F42" s="2">
        <v>535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2"/>
      <c r="R42" s="9">
        <v>1000</v>
      </c>
      <c r="S42" s="22"/>
      <c r="T42" s="22"/>
    </row>
    <row r="43" spans="1:20" ht="37.5" customHeight="1">
      <c r="A43" s="1">
        <v>38</v>
      </c>
      <c r="B43" s="102"/>
      <c r="C43" s="1" t="s">
        <v>94</v>
      </c>
      <c r="D43" s="19" t="s">
        <v>95</v>
      </c>
      <c r="E43" s="2">
        <v>166</v>
      </c>
      <c r="F43" s="2">
        <v>415</v>
      </c>
      <c r="G43" s="2"/>
      <c r="H43" s="2"/>
      <c r="I43" s="2">
        <v>71</v>
      </c>
      <c r="J43" s="2">
        <v>177</v>
      </c>
      <c r="K43" s="2"/>
      <c r="L43" s="2"/>
      <c r="M43" s="2"/>
      <c r="N43" s="2"/>
      <c r="O43" s="2"/>
      <c r="P43" s="2"/>
      <c r="Q43" s="22"/>
      <c r="R43" s="9">
        <v>72</v>
      </c>
      <c r="S43" s="22"/>
      <c r="T43" s="22"/>
    </row>
    <row r="44" spans="1:20" ht="34.5" customHeight="1">
      <c r="A44" s="1">
        <v>39</v>
      </c>
      <c r="B44" s="102"/>
      <c r="C44" s="1" t="s">
        <v>96</v>
      </c>
      <c r="D44" s="19" t="s">
        <v>97</v>
      </c>
      <c r="E44" s="2">
        <v>48</v>
      </c>
      <c r="F44" s="2">
        <v>119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2"/>
      <c r="R44" s="9">
        <v>48</v>
      </c>
      <c r="S44" s="22"/>
      <c r="T44" s="22"/>
    </row>
    <row r="45" spans="1:20" ht="36" customHeight="1">
      <c r="A45" s="1">
        <v>40</v>
      </c>
      <c r="B45" s="102"/>
      <c r="C45" s="1" t="s">
        <v>98</v>
      </c>
      <c r="D45" s="19" t="s">
        <v>99</v>
      </c>
      <c r="E45" s="2">
        <v>594</v>
      </c>
      <c r="F45" s="2">
        <v>1485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2"/>
      <c r="R45" s="10">
        <v>1500</v>
      </c>
      <c r="S45" s="22"/>
      <c r="T45" s="22"/>
    </row>
    <row r="46" spans="1:20" ht="33" customHeight="1">
      <c r="A46" s="1">
        <v>41</v>
      </c>
      <c r="B46" s="102"/>
      <c r="C46" s="1" t="s">
        <v>100</v>
      </c>
      <c r="D46" s="19" t="s">
        <v>101</v>
      </c>
      <c r="E46" s="2">
        <v>594</v>
      </c>
      <c r="F46" s="2">
        <v>1485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2"/>
      <c r="R46" s="10">
        <v>1500</v>
      </c>
      <c r="S46" s="22"/>
      <c r="T46" s="22"/>
    </row>
    <row r="47" spans="1:20" ht="31.5" customHeight="1">
      <c r="A47" s="1">
        <v>42</v>
      </c>
      <c r="B47" s="102"/>
      <c r="C47" s="1" t="s">
        <v>102</v>
      </c>
      <c r="D47" s="19" t="s">
        <v>103</v>
      </c>
      <c r="E47" s="2">
        <v>998</v>
      </c>
      <c r="F47" s="2">
        <v>2495</v>
      </c>
      <c r="G47" s="2"/>
      <c r="H47" s="2"/>
      <c r="I47" s="2"/>
      <c r="J47" s="2"/>
      <c r="K47" s="2"/>
      <c r="L47" s="2"/>
      <c r="M47" s="2"/>
      <c r="N47" s="2"/>
      <c r="O47" s="2">
        <v>998</v>
      </c>
      <c r="P47" s="2">
        <v>2495</v>
      </c>
      <c r="Q47" s="22"/>
      <c r="R47" s="10">
        <v>4992</v>
      </c>
      <c r="S47" s="22"/>
      <c r="T47" s="22"/>
    </row>
    <row r="48" spans="1:20" ht="42.75" customHeight="1">
      <c r="A48" s="1">
        <v>43</v>
      </c>
      <c r="B48" s="102"/>
      <c r="C48" s="1" t="s">
        <v>104</v>
      </c>
      <c r="D48" s="19" t="s">
        <v>105</v>
      </c>
      <c r="E48" s="2">
        <v>594</v>
      </c>
      <c r="F48" s="2">
        <v>1485</v>
      </c>
      <c r="G48" s="2"/>
      <c r="H48" s="2"/>
      <c r="I48" s="2"/>
      <c r="J48" s="2"/>
      <c r="K48" s="2"/>
      <c r="L48" s="2"/>
      <c r="M48" s="2"/>
      <c r="N48" s="2"/>
      <c r="O48" s="2">
        <v>594</v>
      </c>
      <c r="P48" s="2">
        <v>1485</v>
      </c>
      <c r="Q48" s="22"/>
      <c r="R48" s="10">
        <v>2496</v>
      </c>
      <c r="S48" s="22"/>
      <c r="T48" s="22"/>
    </row>
    <row r="49" spans="1:20" ht="41.25" customHeight="1">
      <c r="A49" s="1">
        <v>44</v>
      </c>
      <c r="B49" s="102"/>
      <c r="C49" s="1" t="s">
        <v>106</v>
      </c>
      <c r="D49" s="19" t="s">
        <v>107</v>
      </c>
      <c r="E49" s="2">
        <v>594</v>
      </c>
      <c r="F49" s="2">
        <v>1485</v>
      </c>
      <c r="G49" s="2"/>
      <c r="H49" s="2"/>
      <c r="I49" s="2"/>
      <c r="J49" s="2"/>
      <c r="K49" s="2"/>
      <c r="L49" s="2"/>
      <c r="M49" s="2"/>
      <c r="N49" s="2"/>
      <c r="O49" s="2">
        <v>594</v>
      </c>
      <c r="P49" s="2">
        <v>1485</v>
      </c>
      <c r="Q49" s="22"/>
      <c r="R49" s="10">
        <v>2496</v>
      </c>
      <c r="S49" s="22"/>
      <c r="T49" s="22"/>
    </row>
    <row r="50" spans="1:20" ht="41.25" customHeight="1">
      <c r="A50" s="1">
        <v>45</v>
      </c>
      <c r="B50" s="102"/>
      <c r="C50" s="1" t="s">
        <v>108</v>
      </c>
      <c r="D50" s="19" t="s">
        <v>109</v>
      </c>
      <c r="E50" s="2">
        <v>238</v>
      </c>
      <c r="F50" s="2">
        <v>594</v>
      </c>
      <c r="G50" s="2"/>
      <c r="H50" s="2"/>
      <c r="I50" s="2"/>
      <c r="J50" s="2"/>
      <c r="K50" s="2"/>
      <c r="L50" s="2"/>
      <c r="M50" s="2"/>
      <c r="N50" s="2"/>
      <c r="O50" s="2">
        <v>238</v>
      </c>
      <c r="P50" s="2">
        <v>594</v>
      </c>
      <c r="Q50" s="22"/>
      <c r="R50" s="12">
        <v>696</v>
      </c>
      <c r="S50" s="22"/>
      <c r="T50" s="22"/>
    </row>
    <row r="51" spans="1:20" ht="41.25" customHeight="1">
      <c r="A51" s="1">
        <v>46</v>
      </c>
      <c r="B51" s="102"/>
      <c r="C51" s="1" t="s">
        <v>110</v>
      </c>
      <c r="D51" s="19" t="s">
        <v>111</v>
      </c>
      <c r="E51" s="2">
        <v>238</v>
      </c>
      <c r="F51" s="2">
        <v>594</v>
      </c>
      <c r="G51" s="2"/>
      <c r="H51" s="2"/>
      <c r="I51" s="2"/>
      <c r="J51" s="2"/>
      <c r="K51" s="2"/>
      <c r="L51" s="2"/>
      <c r="M51" s="2"/>
      <c r="N51" s="2"/>
      <c r="O51" s="2">
        <v>238</v>
      </c>
      <c r="P51" s="2">
        <v>594</v>
      </c>
      <c r="Q51" s="22"/>
      <c r="R51" s="12">
        <v>300</v>
      </c>
      <c r="S51" s="22"/>
      <c r="T51" s="22"/>
    </row>
    <row r="52" spans="1:20" ht="41.25" customHeight="1">
      <c r="A52" s="1">
        <v>47</v>
      </c>
      <c r="B52" s="102"/>
      <c r="C52" s="1" t="s">
        <v>112</v>
      </c>
      <c r="D52" s="19" t="s">
        <v>113</v>
      </c>
      <c r="E52" s="2">
        <v>238</v>
      </c>
      <c r="F52" s="2">
        <v>594</v>
      </c>
      <c r="G52" s="2"/>
      <c r="H52" s="2"/>
      <c r="I52" s="2"/>
      <c r="J52" s="2"/>
      <c r="K52" s="2"/>
      <c r="L52" s="2"/>
      <c r="M52" s="2"/>
      <c r="N52" s="2"/>
      <c r="O52" s="2">
        <v>238</v>
      </c>
      <c r="P52" s="2">
        <v>594</v>
      </c>
      <c r="Q52" s="22"/>
      <c r="R52" s="12">
        <v>300</v>
      </c>
      <c r="S52" s="22"/>
      <c r="T52" s="22"/>
    </row>
    <row r="53" spans="1:20" ht="36.75" customHeight="1">
      <c r="A53" s="1">
        <v>48</v>
      </c>
      <c r="B53" s="102"/>
      <c r="C53" s="1" t="s">
        <v>114</v>
      </c>
      <c r="D53" s="19" t="s">
        <v>115</v>
      </c>
      <c r="E53" s="2">
        <v>238</v>
      </c>
      <c r="F53" s="2">
        <v>594</v>
      </c>
      <c r="G53" s="2"/>
      <c r="H53" s="2"/>
      <c r="I53" s="2"/>
      <c r="J53" s="2"/>
      <c r="K53" s="2"/>
      <c r="L53" s="2"/>
      <c r="M53" s="2"/>
      <c r="N53" s="2"/>
      <c r="O53" s="2">
        <v>238</v>
      </c>
      <c r="P53" s="2">
        <v>594</v>
      </c>
      <c r="Q53" s="22"/>
      <c r="R53" s="12">
        <v>150</v>
      </c>
      <c r="S53" s="22"/>
      <c r="T53" s="22"/>
    </row>
    <row r="54" spans="1:20" ht="32.25" customHeight="1">
      <c r="A54" s="1">
        <v>49</v>
      </c>
      <c r="B54" s="102"/>
      <c r="C54" s="1" t="s">
        <v>116</v>
      </c>
      <c r="D54" s="19" t="s">
        <v>117</v>
      </c>
      <c r="E54" s="2">
        <v>1188</v>
      </c>
      <c r="F54" s="2">
        <v>2970</v>
      </c>
      <c r="G54" s="2"/>
      <c r="H54" s="2"/>
      <c r="I54" s="2"/>
      <c r="J54" s="2"/>
      <c r="K54" s="2"/>
      <c r="L54" s="2"/>
      <c r="M54" s="2"/>
      <c r="N54" s="2"/>
      <c r="O54" s="2">
        <v>1188</v>
      </c>
      <c r="P54" s="2">
        <v>2970</v>
      </c>
      <c r="Q54" s="22"/>
      <c r="R54" s="13">
        <v>5000</v>
      </c>
      <c r="S54" s="22"/>
      <c r="T54" s="22"/>
    </row>
    <row r="55" spans="1:20" ht="42.75" customHeight="1">
      <c r="A55" s="1">
        <v>50</v>
      </c>
      <c r="B55" s="102"/>
      <c r="C55" s="1" t="s">
        <v>118</v>
      </c>
      <c r="D55" s="19" t="s">
        <v>119</v>
      </c>
      <c r="E55" s="2">
        <v>238</v>
      </c>
      <c r="F55" s="2">
        <v>594</v>
      </c>
      <c r="G55" s="2"/>
      <c r="H55" s="2"/>
      <c r="I55" s="2"/>
      <c r="J55" s="2"/>
      <c r="K55" s="2"/>
      <c r="L55" s="2"/>
      <c r="M55" s="2"/>
      <c r="N55" s="2"/>
      <c r="O55" s="2">
        <v>238</v>
      </c>
      <c r="P55" s="2">
        <v>594</v>
      </c>
      <c r="Q55" s="22"/>
      <c r="R55" s="13">
        <v>696</v>
      </c>
      <c r="S55" s="22"/>
      <c r="T55" s="22"/>
    </row>
    <row r="56" spans="1:20" ht="42.75" customHeight="1">
      <c r="A56" s="1">
        <v>51</v>
      </c>
      <c r="B56" s="102"/>
      <c r="C56" s="1" t="s">
        <v>120</v>
      </c>
      <c r="D56" s="19" t="s">
        <v>121</v>
      </c>
      <c r="E56" s="2">
        <v>166</v>
      </c>
      <c r="F56" s="2">
        <v>415</v>
      </c>
      <c r="G56" s="2"/>
      <c r="H56" s="2"/>
      <c r="I56" s="2">
        <v>71</v>
      </c>
      <c r="J56" s="2">
        <v>177</v>
      </c>
      <c r="K56" s="2"/>
      <c r="L56" s="2"/>
      <c r="M56" s="2"/>
      <c r="N56" s="2"/>
      <c r="O56" s="2"/>
      <c r="P56" s="2"/>
      <c r="Q56" s="22"/>
      <c r="R56" s="14">
        <v>200</v>
      </c>
      <c r="S56" s="22"/>
      <c r="T56" s="22"/>
    </row>
    <row r="57" spans="1:20" ht="27.75" customHeight="1">
      <c r="A57" s="1">
        <v>52</v>
      </c>
      <c r="B57" s="102" t="s">
        <v>122</v>
      </c>
      <c r="C57" s="1" t="s">
        <v>123</v>
      </c>
      <c r="D57" s="19" t="s">
        <v>124</v>
      </c>
      <c r="E57" s="2">
        <v>261</v>
      </c>
      <c r="F57" s="2">
        <v>652</v>
      </c>
      <c r="G57" s="2"/>
      <c r="H57" s="2"/>
      <c r="I57" s="2">
        <v>71</v>
      </c>
      <c r="J57" s="2">
        <v>177</v>
      </c>
      <c r="K57" s="2">
        <v>71</v>
      </c>
      <c r="L57" s="2">
        <v>178</v>
      </c>
      <c r="M57" s="2">
        <v>71</v>
      </c>
      <c r="N57" s="2">
        <v>178</v>
      </c>
      <c r="O57" s="2"/>
      <c r="P57" s="2"/>
      <c r="Q57" s="22"/>
      <c r="R57" s="13">
        <v>120</v>
      </c>
      <c r="S57" s="22"/>
      <c r="T57" s="22"/>
    </row>
    <row r="58" spans="1:20" ht="31.5" customHeight="1">
      <c r="A58" s="1">
        <v>53</v>
      </c>
      <c r="B58" s="102"/>
      <c r="C58" s="1" t="s">
        <v>125</v>
      </c>
      <c r="D58" s="19" t="s">
        <v>126</v>
      </c>
      <c r="E58" s="2">
        <v>784</v>
      </c>
      <c r="F58" s="2">
        <v>1960</v>
      </c>
      <c r="G58" s="2"/>
      <c r="H58" s="2"/>
      <c r="I58" s="2">
        <v>214</v>
      </c>
      <c r="J58" s="2">
        <v>535</v>
      </c>
      <c r="K58" s="2">
        <v>214</v>
      </c>
      <c r="L58" s="2">
        <v>535</v>
      </c>
      <c r="M58" s="2">
        <v>214</v>
      </c>
      <c r="N58" s="2">
        <v>535</v>
      </c>
      <c r="O58" s="2"/>
      <c r="P58" s="2"/>
      <c r="Q58" s="22"/>
      <c r="R58" s="13">
        <v>3200</v>
      </c>
      <c r="S58" s="22"/>
      <c r="T58" s="22"/>
    </row>
    <row r="59" spans="1:20" ht="33" customHeight="1">
      <c r="A59" s="1">
        <v>54</v>
      </c>
      <c r="B59" s="102"/>
      <c r="C59" s="1" t="s">
        <v>127</v>
      </c>
      <c r="D59" s="19" t="s">
        <v>128</v>
      </c>
      <c r="E59" s="2">
        <v>404</v>
      </c>
      <c r="F59" s="2">
        <v>1010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2"/>
      <c r="R59" s="13">
        <v>1000</v>
      </c>
      <c r="S59" s="22"/>
      <c r="T59" s="22"/>
    </row>
    <row r="60" spans="1:20" ht="38.25" customHeight="1">
      <c r="A60" s="1">
        <v>55</v>
      </c>
      <c r="B60" s="102"/>
      <c r="C60" s="1" t="s">
        <v>129</v>
      </c>
      <c r="D60" s="19" t="s">
        <v>130</v>
      </c>
      <c r="E60" s="2">
        <v>261</v>
      </c>
      <c r="F60" s="2">
        <v>652</v>
      </c>
      <c r="G60" s="2"/>
      <c r="H60" s="2"/>
      <c r="I60" s="2">
        <v>71</v>
      </c>
      <c r="J60" s="2">
        <v>177</v>
      </c>
      <c r="K60" s="2">
        <v>71</v>
      </c>
      <c r="L60" s="2">
        <v>178</v>
      </c>
      <c r="M60" s="2">
        <v>71</v>
      </c>
      <c r="N60" s="2">
        <v>178</v>
      </c>
      <c r="O60" s="2"/>
      <c r="P60" s="2"/>
      <c r="Q60" s="22"/>
      <c r="R60" s="13">
        <v>100</v>
      </c>
      <c r="S60" s="22"/>
      <c r="T60" s="22"/>
    </row>
    <row r="61" spans="1:20" ht="15" customHeight="1">
      <c r="A61" s="1">
        <v>56</v>
      </c>
      <c r="B61" s="102"/>
      <c r="C61" s="1" t="s">
        <v>131</v>
      </c>
      <c r="D61" s="19" t="s">
        <v>132</v>
      </c>
      <c r="E61" s="2">
        <v>48</v>
      </c>
      <c r="F61" s="2">
        <v>119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2"/>
      <c r="R61" s="13">
        <v>100</v>
      </c>
      <c r="S61" s="22"/>
      <c r="T61" s="22"/>
    </row>
    <row r="62" spans="1:20" ht="33" customHeight="1">
      <c r="A62" s="1">
        <v>57</v>
      </c>
      <c r="B62" s="102"/>
      <c r="C62" s="1" t="s">
        <v>133</v>
      </c>
      <c r="D62" s="19" t="s">
        <v>134</v>
      </c>
      <c r="E62" s="2">
        <v>261</v>
      </c>
      <c r="F62" s="2">
        <v>652</v>
      </c>
      <c r="G62" s="2"/>
      <c r="H62" s="2"/>
      <c r="I62" s="2">
        <v>71</v>
      </c>
      <c r="J62" s="2">
        <v>177</v>
      </c>
      <c r="K62" s="2">
        <v>71</v>
      </c>
      <c r="L62" s="2">
        <v>178</v>
      </c>
      <c r="M62" s="2">
        <v>71</v>
      </c>
      <c r="N62" s="2">
        <v>178</v>
      </c>
      <c r="O62" s="2"/>
      <c r="P62" s="2"/>
      <c r="Q62" s="22"/>
      <c r="R62" s="13">
        <v>300</v>
      </c>
      <c r="S62" s="22"/>
      <c r="T62" s="22"/>
    </row>
    <row r="63" spans="1:20" ht="31.5" customHeight="1">
      <c r="A63" s="1">
        <v>58</v>
      </c>
      <c r="B63" s="102"/>
      <c r="C63" s="1" t="s">
        <v>135</v>
      </c>
      <c r="D63" s="19" t="s">
        <v>136</v>
      </c>
      <c r="E63" s="2">
        <v>48</v>
      </c>
      <c r="F63" s="2">
        <v>119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2"/>
      <c r="R63" s="9">
        <v>100</v>
      </c>
      <c r="S63" s="22"/>
      <c r="T63" s="22"/>
    </row>
    <row r="64" spans="1:20" ht="45" customHeight="1">
      <c r="A64" s="1">
        <v>59</v>
      </c>
      <c r="B64" s="102"/>
      <c r="C64" s="1" t="s">
        <v>137</v>
      </c>
      <c r="D64" s="19" t="s">
        <v>138</v>
      </c>
      <c r="E64" s="2">
        <v>1996</v>
      </c>
      <c r="F64" s="2">
        <v>4990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2"/>
      <c r="R64" s="9">
        <v>5004</v>
      </c>
      <c r="S64" s="22"/>
      <c r="T64" s="22"/>
    </row>
    <row r="65" spans="1:20" ht="42.75" customHeight="1">
      <c r="A65" s="1">
        <v>60</v>
      </c>
      <c r="B65" s="102"/>
      <c r="C65" s="1" t="s">
        <v>139</v>
      </c>
      <c r="D65" s="19" t="s">
        <v>140</v>
      </c>
      <c r="E65" s="2">
        <v>594</v>
      </c>
      <c r="F65" s="2">
        <v>1485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2"/>
      <c r="R65" s="9">
        <v>500</v>
      </c>
      <c r="S65" s="22"/>
      <c r="T65" s="22"/>
    </row>
    <row r="66" spans="1:20" ht="47.25" customHeight="1">
      <c r="A66" s="1">
        <v>61</v>
      </c>
      <c r="B66" s="102"/>
      <c r="C66" s="1" t="s">
        <v>141</v>
      </c>
      <c r="D66" s="19" t="s">
        <v>142</v>
      </c>
      <c r="E66" s="2">
        <v>475</v>
      </c>
      <c r="F66" s="2">
        <v>1187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2"/>
      <c r="R66" s="9">
        <v>1200</v>
      </c>
      <c r="S66" s="22"/>
      <c r="T66" s="22"/>
    </row>
    <row r="67" spans="1:20" ht="42.75" customHeight="1">
      <c r="A67" s="1">
        <v>62</v>
      </c>
      <c r="B67" s="102"/>
      <c r="C67" s="1" t="s">
        <v>143</v>
      </c>
      <c r="D67" s="19" t="s">
        <v>144</v>
      </c>
      <c r="E67" s="2">
        <v>475</v>
      </c>
      <c r="F67" s="2">
        <v>1187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2"/>
      <c r="R67" s="10">
        <v>1200</v>
      </c>
      <c r="S67" s="22"/>
      <c r="T67" s="22"/>
    </row>
    <row r="68" spans="1:20" ht="46.5" customHeight="1">
      <c r="A68" s="1">
        <v>63</v>
      </c>
      <c r="B68" s="102"/>
      <c r="C68" s="1" t="s">
        <v>145</v>
      </c>
      <c r="D68" s="19" t="s">
        <v>146</v>
      </c>
      <c r="E68" s="2">
        <v>48</v>
      </c>
      <c r="F68" s="2">
        <v>119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2"/>
      <c r="R68" s="10">
        <v>84</v>
      </c>
      <c r="S68" s="22"/>
      <c r="T68" s="22"/>
    </row>
    <row r="69" spans="1:20" ht="45.75" customHeight="1">
      <c r="A69" s="1">
        <v>64</v>
      </c>
      <c r="B69" s="102"/>
      <c r="C69" s="1" t="s">
        <v>147</v>
      </c>
      <c r="D69" s="19" t="s">
        <v>148</v>
      </c>
      <c r="E69" s="2">
        <v>48</v>
      </c>
      <c r="F69" s="2">
        <v>119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2"/>
      <c r="R69" s="10">
        <v>84</v>
      </c>
      <c r="S69" s="22"/>
      <c r="T69" s="22"/>
    </row>
    <row r="70" spans="1:20" ht="41.25" customHeight="1">
      <c r="A70" s="1">
        <v>65</v>
      </c>
      <c r="B70" s="102"/>
      <c r="C70" s="1" t="s">
        <v>149</v>
      </c>
      <c r="D70" s="19" t="s">
        <v>150</v>
      </c>
      <c r="E70" s="2">
        <v>475</v>
      </c>
      <c r="F70" s="2">
        <v>1187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2"/>
      <c r="R70" s="10">
        <v>1200</v>
      </c>
      <c r="S70" s="22"/>
      <c r="T70" s="22"/>
    </row>
    <row r="71" spans="1:20" ht="41.25" customHeight="1">
      <c r="A71" s="1">
        <v>66</v>
      </c>
      <c r="B71" s="102"/>
      <c r="C71" s="1" t="s">
        <v>151</v>
      </c>
      <c r="D71" s="19" t="s">
        <v>152</v>
      </c>
      <c r="E71" s="2">
        <v>475</v>
      </c>
      <c r="F71" s="2">
        <v>1187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2"/>
      <c r="R71" s="10">
        <v>1200</v>
      </c>
      <c r="S71" s="22"/>
      <c r="T71" s="22"/>
    </row>
    <row r="72" spans="1:20" ht="45.75" customHeight="1">
      <c r="A72" s="1">
        <v>67</v>
      </c>
      <c r="B72" s="102"/>
      <c r="C72" s="1" t="s">
        <v>153</v>
      </c>
      <c r="D72" s="19" t="s">
        <v>154</v>
      </c>
      <c r="E72" s="2">
        <v>143</v>
      </c>
      <c r="F72" s="2">
        <v>356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2"/>
      <c r="R72" s="10">
        <v>350</v>
      </c>
      <c r="S72" s="22"/>
      <c r="T72" s="22"/>
    </row>
    <row r="73" spans="1:20" ht="40.5" customHeight="1">
      <c r="A73" s="1">
        <v>68</v>
      </c>
      <c r="B73" s="102"/>
      <c r="C73" s="1" t="s">
        <v>155</v>
      </c>
      <c r="D73" s="19" t="s">
        <v>156</v>
      </c>
      <c r="E73" s="2">
        <v>48</v>
      </c>
      <c r="F73" s="2">
        <v>119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2"/>
      <c r="R73" s="10">
        <v>120</v>
      </c>
      <c r="S73" s="22"/>
      <c r="T73" s="22"/>
    </row>
    <row r="74" spans="1:20" ht="45.75" customHeight="1">
      <c r="A74" s="1">
        <v>69</v>
      </c>
      <c r="B74" s="102"/>
      <c r="C74" s="1" t="s">
        <v>157</v>
      </c>
      <c r="D74" s="19" t="s">
        <v>158</v>
      </c>
      <c r="E74" s="2">
        <v>48</v>
      </c>
      <c r="F74" s="2">
        <v>119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2"/>
      <c r="R74" s="10">
        <v>120</v>
      </c>
      <c r="S74" s="22"/>
      <c r="T74" s="22"/>
    </row>
    <row r="75" spans="1:20" ht="43.5" customHeight="1">
      <c r="A75" s="1">
        <v>70</v>
      </c>
      <c r="B75" s="102"/>
      <c r="C75" s="1" t="s">
        <v>159</v>
      </c>
      <c r="D75" s="19" t="s">
        <v>160</v>
      </c>
      <c r="E75" s="2">
        <v>71</v>
      </c>
      <c r="F75" s="2">
        <v>177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2"/>
      <c r="R75" s="10">
        <v>150</v>
      </c>
      <c r="S75" s="22"/>
      <c r="T75" s="22"/>
    </row>
    <row r="76" spans="1:20" ht="44.25" customHeight="1">
      <c r="A76" s="1">
        <v>71</v>
      </c>
      <c r="B76" s="102"/>
      <c r="C76" s="1" t="s">
        <v>161</v>
      </c>
      <c r="D76" s="19" t="s">
        <v>162</v>
      </c>
      <c r="E76" s="2">
        <v>71</v>
      </c>
      <c r="F76" s="2">
        <v>177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2"/>
      <c r="R76" s="10">
        <v>150</v>
      </c>
      <c r="S76" s="22"/>
      <c r="T76" s="22"/>
    </row>
    <row r="77" spans="1:20" ht="41.25" customHeight="1">
      <c r="A77" s="1">
        <v>72</v>
      </c>
      <c r="B77" s="102"/>
      <c r="C77" s="1" t="s">
        <v>163</v>
      </c>
      <c r="D77" s="19" t="s">
        <v>164</v>
      </c>
      <c r="E77" s="2">
        <v>71</v>
      </c>
      <c r="F77" s="2">
        <v>177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2"/>
      <c r="R77" s="10">
        <v>150</v>
      </c>
      <c r="S77" s="22"/>
      <c r="T77" s="22"/>
    </row>
    <row r="78" spans="1:20" ht="30.75" customHeight="1">
      <c r="A78" s="1">
        <v>73</v>
      </c>
      <c r="B78" s="102"/>
      <c r="C78" s="1" t="s">
        <v>165</v>
      </c>
      <c r="D78" s="19" t="s">
        <v>166</v>
      </c>
      <c r="E78" s="2">
        <v>119</v>
      </c>
      <c r="F78" s="2">
        <v>297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2"/>
      <c r="R78" s="10">
        <v>300</v>
      </c>
      <c r="S78" s="22"/>
      <c r="T78" s="22"/>
    </row>
    <row r="79" spans="1:20" ht="30.75" customHeight="1">
      <c r="A79" s="1">
        <v>74</v>
      </c>
      <c r="B79" s="102"/>
      <c r="C79" s="1" t="s">
        <v>167</v>
      </c>
      <c r="D79" s="19" t="s">
        <v>168</v>
      </c>
      <c r="E79" s="2">
        <v>119</v>
      </c>
      <c r="F79" s="2">
        <v>297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2"/>
      <c r="R79" s="10">
        <v>300</v>
      </c>
      <c r="S79" s="22"/>
      <c r="T79" s="22"/>
    </row>
    <row r="80" spans="1:20" ht="30.75" customHeight="1">
      <c r="A80" s="1">
        <v>75</v>
      </c>
      <c r="B80" s="102"/>
      <c r="C80" s="1" t="s">
        <v>169</v>
      </c>
      <c r="D80" s="19" t="s">
        <v>170</v>
      </c>
      <c r="E80" s="2">
        <v>119</v>
      </c>
      <c r="F80" s="2">
        <v>297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2"/>
      <c r="R80" s="10">
        <v>300</v>
      </c>
      <c r="S80" s="22"/>
      <c r="T80" s="22"/>
    </row>
    <row r="81" spans="1:20" ht="43.5" customHeight="1">
      <c r="A81" s="1">
        <v>76</v>
      </c>
      <c r="B81" s="102"/>
      <c r="C81" s="1" t="s">
        <v>171</v>
      </c>
      <c r="D81" s="19" t="s">
        <v>172</v>
      </c>
      <c r="E81" s="2">
        <v>214</v>
      </c>
      <c r="F81" s="2">
        <v>535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2"/>
      <c r="R81" s="10">
        <v>500</v>
      </c>
      <c r="S81" s="22"/>
      <c r="T81" s="22"/>
    </row>
    <row r="82" spans="1:20" ht="43.5" customHeight="1">
      <c r="A82" s="1">
        <v>77</v>
      </c>
      <c r="B82" s="102"/>
      <c r="C82" s="1" t="s">
        <v>173</v>
      </c>
      <c r="D82" s="19" t="s">
        <v>174</v>
      </c>
      <c r="E82" s="2">
        <v>214</v>
      </c>
      <c r="F82" s="2">
        <v>535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2"/>
      <c r="R82" s="10">
        <v>500</v>
      </c>
      <c r="S82" s="22"/>
      <c r="T82" s="22"/>
    </row>
    <row r="83" spans="1:20" ht="43.5" customHeight="1">
      <c r="A83" s="1">
        <v>78</v>
      </c>
      <c r="B83" s="102"/>
      <c r="C83" s="1" t="s">
        <v>175</v>
      </c>
      <c r="D83" s="19" t="s">
        <v>176</v>
      </c>
      <c r="E83" s="2">
        <v>214</v>
      </c>
      <c r="F83" s="2">
        <v>535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2"/>
      <c r="R83" s="10">
        <v>500</v>
      </c>
      <c r="S83" s="22"/>
      <c r="T83" s="22"/>
    </row>
    <row r="84" spans="1:20" ht="42.75" customHeight="1">
      <c r="A84" s="1">
        <v>79</v>
      </c>
      <c r="B84" s="102"/>
      <c r="C84" s="1" t="s">
        <v>177</v>
      </c>
      <c r="D84" s="19" t="s">
        <v>178</v>
      </c>
      <c r="E84" s="2">
        <v>214</v>
      </c>
      <c r="F84" s="2">
        <v>535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2"/>
      <c r="R84" s="10">
        <v>500</v>
      </c>
      <c r="S84" s="22"/>
      <c r="T84" s="22"/>
    </row>
    <row r="85" spans="1:20" ht="33" customHeight="1">
      <c r="A85" s="1">
        <v>80</v>
      </c>
      <c r="B85" s="102"/>
      <c r="C85" s="1" t="s">
        <v>179</v>
      </c>
      <c r="D85" s="19" t="s">
        <v>180</v>
      </c>
      <c r="E85" s="2">
        <v>428</v>
      </c>
      <c r="F85" s="2">
        <v>1069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2"/>
      <c r="R85" s="10">
        <v>996</v>
      </c>
      <c r="S85" s="22"/>
      <c r="T85" s="22"/>
    </row>
    <row r="86" spans="1:20" ht="45.75" customHeight="1">
      <c r="A86" s="1">
        <v>81</v>
      </c>
      <c r="B86" s="102"/>
      <c r="C86" s="1" t="s">
        <v>181</v>
      </c>
      <c r="D86" s="19" t="s">
        <v>182</v>
      </c>
      <c r="E86" s="2">
        <v>428</v>
      </c>
      <c r="F86" s="2">
        <v>1069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2"/>
      <c r="R86" s="10">
        <v>996</v>
      </c>
      <c r="S86" s="22"/>
      <c r="T86" s="22"/>
    </row>
    <row r="87" spans="1:20" ht="45.75" customHeight="1">
      <c r="A87" s="1">
        <v>82</v>
      </c>
      <c r="B87" s="102"/>
      <c r="C87" s="1" t="s">
        <v>183</v>
      </c>
      <c r="D87" s="19" t="s">
        <v>184</v>
      </c>
      <c r="E87" s="2">
        <v>594</v>
      </c>
      <c r="F87" s="2">
        <v>1485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2"/>
      <c r="R87" s="10">
        <v>1500</v>
      </c>
      <c r="S87" s="22"/>
      <c r="T87" s="22"/>
    </row>
    <row r="88" spans="1:20" ht="45.75" customHeight="1">
      <c r="A88" s="1">
        <v>83</v>
      </c>
      <c r="B88" s="102"/>
      <c r="C88" s="1" t="s">
        <v>185</v>
      </c>
      <c r="D88" s="19" t="s">
        <v>186</v>
      </c>
      <c r="E88" s="2">
        <v>594</v>
      </c>
      <c r="F88" s="2">
        <v>1485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2"/>
      <c r="R88" s="10">
        <v>1500</v>
      </c>
      <c r="S88" s="22"/>
      <c r="T88" s="22"/>
    </row>
    <row r="89" spans="1:20" ht="48" customHeight="1">
      <c r="A89" s="1">
        <v>84</v>
      </c>
      <c r="B89" s="102"/>
      <c r="C89" s="1" t="s">
        <v>187</v>
      </c>
      <c r="D89" s="19" t="s">
        <v>188</v>
      </c>
      <c r="E89" s="2">
        <v>594</v>
      </c>
      <c r="F89" s="2">
        <v>1485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2"/>
      <c r="R89" s="10">
        <v>1500</v>
      </c>
      <c r="S89" s="22"/>
      <c r="T89" s="22"/>
    </row>
    <row r="90" spans="1:20" ht="43.5" customHeight="1">
      <c r="A90" s="1">
        <v>85</v>
      </c>
      <c r="B90" s="102"/>
      <c r="C90" s="1" t="s">
        <v>189</v>
      </c>
      <c r="D90" s="19" t="s">
        <v>190</v>
      </c>
      <c r="E90" s="2">
        <v>594</v>
      </c>
      <c r="F90" s="2">
        <v>1485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2"/>
      <c r="R90" s="10">
        <v>1500</v>
      </c>
      <c r="S90" s="22"/>
      <c r="T90" s="22"/>
    </row>
    <row r="91" spans="1:20" ht="43.5" customHeight="1">
      <c r="A91" s="1">
        <v>86</v>
      </c>
      <c r="B91" s="102"/>
      <c r="C91" s="1" t="s">
        <v>191</v>
      </c>
      <c r="D91" s="19" t="s">
        <v>192</v>
      </c>
      <c r="E91" s="2">
        <v>95</v>
      </c>
      <c r="F91" s="2">
        <v>237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2"/>
      <c r="R91" s="10">
        <v>204</v>
      </c>
      <c r="S91" s="22"/>
      <c r="T91" s="22"/>
    </row>
    <row r="92" spans="1:20" ht="43.5" customHeight="1">
      <c r="A92" s="1">
        <v>87</v>
      </c>
      <c r="B92" s="102"/>
      <c r="C92" s="1" t="s">
        <v>193</v>
      </c>
      <c r="D92" s="19" t="s">
        <v>194</v>
      </c>
      <c r="E92" s="2">
        <v>594</v>
      </c>
      <c r="F92" s="2">
        <v>1485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2"/>
      <c r="R92" s="10">
        <v>1500</v>
      </c>
      <c r="S92" s="22"/>
      <c r="T92" s="22"/>
    </row>
    <row r="93" spans="1:20" s="3" customFormat="1" ht="44.25" customHeight="1">
      <c r="A93" s="1">
        <v>88</v>
      </c>
      <c r="B93" s="102"/>
      <c r="C93" s="1" t="s">
        <v>195</v>
      </c>
      <c r="D93" s="19" t="s">
        <v>196</v>
      </c>
      <c r="E93" s="2">
        <v>594</v>
      </c>
      <c r="F93" s="2">
        <v>1485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2"/>
      <c r="R93" s="10">
        <v>1500</v>
      </c>
      <c r="S93" s="22"/>
      <c r="T93" s="22"/>
    </row>
    <row r="94" spans="1:20" ht="44.25" customHeight="1">
      <c r="A94" s="1">
        <v>89</v>
      </c>
      <c r="B94" s="102"/>
      <c r="C94" s="1" t="s">
        <v>197</v>
      </c>
      <c r="D94" s="19" t="s">
        <v>198</v>
      </c>
      <c r="E94" s="2">
        <v>48</v>
      </c>
      <c r="F94" s="2">
        <v>119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2"/>
      <c r="R94" s="10">
        <v>108</v>
      </c>
      <c r="S94" s="22"/>
      <c r="T94" s="22"/>
    </row>
    <row r="95" spans="1:20" ht="42.75" customHeight="1">
      <c r="A95" s="1">
        <v>90</v>
      </c>
      <c r="B95" s="102"/>
      <c r="C95" s="1" t="s">
        <v>199</v>
      </c>
      <c r="D95" s="19" t="s">
        <v>200</v>
      </c>
      <c r="E95" s="2">
        <v>998</v>
      </c>
      <c r="F95" s="2">
        <v>2495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2"/>
      <c r="R95" s="10">
        <v>2500</v>
      </c>
      <c r="S95" s="22"/>
      <c r="T95" s="22"/>
    </row>
    <row r="96" spans="1:20" ht="43.5" customHeight="1">
      <c r="A96" s="1">
        <v>91</v>
      </c>
      <c r="B96" s="102"/>
      <c r="C96" s="1" t="s">
        <v>201</v>
      </c>
      <c r="D96" s="19" t="s">
        <v>202</v>
      </c>
      <c r="E96" s="2">
        <v>594</v>
      </c>
      <c r="F96" s="2">
        <v>1485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2"/>
      <c r="R96" s="10">
        <v>1500</v>
      </c>
      <c r="S96" s="22"/>
      <c r="T96" s="22"/>
    </row>
    <row r="97" spans="1:20" ht="41.25" customHeight="1">
      <c r="A97" s="1">
        <v>92</v>
      </c>
      <c r="B97" s="102"/>
      <c r="C97" s="1" t="s">
        <v>203</v>
      </c>
      <c r="D97" s="19" t="s">
        <v>204</v>
      </c>
      <c r="E97" s="2">
        <v>475</v>
      </c>
      <c r="F97" s="2">
        <v>1187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2"/>
      <c r="R97" s="10">
        <v>1200</v>
      </c>
      <c r="S97" s="22"/>
      <c r="T97" s="22"/>
    </row>
    <row r="98" spans="1:20" ht="44.25" customHeight="1">
      <c r="A98" s="16">
        <v>93</v>
      </c>
      <c r="B98" s="103"/>
      <c r="C98" s="16" t="s">
        <v>205</v>
      </c>
      <c r="D98" s="23" t="s">
        <v>206</v>
      </c>
      <c r="E98" s="2">
        <v>475</v>
      </c>
      <c r="F98" s="2">
        <v>1187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5"/>
      <c r="R98" s="10">
        <v>1200</v>
      </c>
      <c r="S98" s="25"/>
      <c r="T98" s="25"/>
    </row>
    <row r="99" spans="1:20">
      <c r="A99" s="91" t="s">
        <v>207</v>
      </c>
      <c r="B99" s="92"/>
      <c r="C99" s="92"/>
      <c r="D99" s="93"/>
      <c r="E99" s="24">
        <f>SUM(E6:E98)</f>
        <v>72334</v>
      </c>
      <c r="F99" s="24">
        <f>SUM(F6:F98)</f>
        <v>180796</v>
      </c>
      <c r="G99" s="24">
        <f t="shared" ref="G99:Q99" si="0">SUM(G6:G93)</f>
        <v>10409</v>
      </c>
      <c r="H99" s="24">
        <f t="shared" si="0"/>
        <v>26014</v>
      </c>
      <c r="I99" s="24">
        <f t="shared" si="0"/>
        <v>4133</v>
      </c>
      <c r="J99" s="24">
        <f t="shared" si="0"/>
        <v>10330</v>
      </c>
      <c r="K99" s="24">
        <f t="shared" si="0"/>
        <v>10836</v>
      </c>
      <c r="L99" s="24">
        <f t="shared" si="0"/>
        <v>27085</v>
      </c>
      <c r="M99" s="24">
        <f>SUM(M6:M98)</f>
        <v>10836</v>
      </c>
      <c r="N99" s="24">
        <f>SUM(M6:M98)</f>
        <v>10836</v>
      </c>
      <c r="O99" s="24">
        <f t="shared" si="0"/>
        <v>4564</v>
      </c>
      <c r="P99" s="24">
        <f t="shared" si="0"/>
        <v>11405</v>
      </c>
      <c r="Q99" s="26">
        <f t="shared" si="0"/>
        <v>0</v>
      </c>
      <c r="R99" s="26">
        <f>SUM(R6:R98)</f>
        <v>290507</v>
      </c>
      <c r="S99" s="26">
        <f>SUM(S6:S93)</f>
        <v>0</v>
      </c>
      <c r="T99" s="26">
        <f>SUM(T6:T93)</f>
        <v>0</v>
      </c>
    </row>
    <row r="100" spans="1:20">
      <c r="J100" s="17"/>
    </row>
  </sheetData>
  <mergeCells count="23">
    <mergeCell ref="A1:T1"/>
    <mergeCell ref="E2:P2"/>
    <mergeCell ref="E3:P3"/>
    <mergeCell ref="E4:F4"/>
    <mergeCell ref="G4:H4"/>
    <mergeCell ref="I4:J4"/>
    <mergeCell ref="K4:L4"/>
    <mergeCell ref="M4:N4"/>
    <mergeCell ref="O4:P4"/>
    <mergeCell ref="Q4:Q5"/>
    <mergeCell ref="R4:R5"/>
    <mergeCell ref="S4:S5"/>
    <mergeCell ref="T4:T5"/>
    <mergeCell ref="Q2:R3"/>
    <mergeCell ref="S2:T3"/>
    <mergeCell ref="A99:D99"/>
    <mergeCell ref="A2:A5"/>
    <mergeCell ref="B2:B5"/>
    <mergeCell ref="B6:B38"/>
    <mergeCell ref="B39:B56"/>
    <mergeCell ref="B57:B98"/>
    <mergeCell ref="C2:C5"/>
    <mergeCell ref="D2:D5"/>
  </mergeCells>
  <conditionalFormatting sqref="E6:F6 F7:F43 E7:E98 F56:F98">
    <cfRule type="containsBlanks" dxfId="10" priority="1">
      <formula>LEN(TRIM(E6))=0</formula>
    </cfRule>
  </conditionalFormatting>
  <conditionalFormatting sqref="G6:Q98">
    <cfRule type="containsBlanks" dxfId="9" priority="2">
      <formula>LEN(TRIM(G6))=0</formula>
    </cfRule>
  </conditionalFormatting>
  <conditionalFormatting sqref="S6:T98 E99:T99">
    <cfRule type="containsBlanks" dxfId="8" priority="8">
      <formula>LEN(TRIM(E6))=0</formula>
    </cfRule>
  </conditionalFormatting>
  <printOptions horizontalCentered="1"/>
  <pageMargins left="0.31496062992126" right="0.511811023622047" top="0.74803149606299202" bottom="0.74803149606299202" header="0.31496062992126" footer="0.31496062992126"/>
  <pageSetup scale="55" orientation="landscape"/>
  <headerFooter>
    <oddFooter>&amp;C&amp;P Página</oddFooter>
  </headerFooter>
  <ignoredErrors>
    <ignoredError sqref="R9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Z96"/>
  <sheetViews>
    <sheetView tabSelected="1" view="pageLayout" zoomScaleNormal="100" zoomScaleSheetLayoutView="75" workbookViewId="0">
      <selection activeCell="J7" sqref="J7"/>
    </sheetView>
  </sheetViews>
  <sheetFormatPr baseColWidth="10" defaultColWidth="11" defaultRowHeight="15"/>
  <cols>
    <col min="1" max="1" width="4.140625" style="27" customWidth="1"/>
    <col min="2" max="2" width="7.5703125" style="32" customWidth="1"/>
    <col min="3" max="3" width="10.5703125" style="27" customWidth="1"/>
    <col min="4" max="4" width="25.42578125" style="27" customWidth="1"/>
    <col min="5" max="5" width="8.28515625" style="27" customWidth="1"/>
    <col min="6" max="6" width="8.85546875" style="65" customWidth="1"/>
    <col min="7" max="7" width="8.5703125" style="27" bestFit="1" customWidth="1"/>
    <col min="8" max="8" width="8" style="65" customWidth="1"/>
    <col min="9" max="9" width="6.42578125" style="27" customWidth="1"/>
    <col min="10" max="10" width="5.85546875" style="27" customWidth="1"/>
    <col min="11" max="11" width="6.140625" style="27" customWidth="1"/>
    <col min="12" max="13" width="5.85546875" style="27" customWidth="1"/>
    <col min="14" max="14" width="6.42578125" style="27" customWidth="1"/>
    <col min="15" max="15" width="7.85546875" style="27" customWidth="1"/>
    <col min="16" max="16" width="9.5703125" style="27" customWidth="1"/>
    <col min="17" max="17" width="8" style="27" customWidth="1"/>
    <col min="18" max="18" width="8.42578125" style="27" customWidth="1"/>
    <col min="19" max="19" width="8" style="27" customWidth="1"/>
    <col min="20" max="20" width="9" style="27" customWidth="1"/>
    <col min="21" max="21" width="8.42578125" style="27" customWidth="1"/>
    <col min="22" max="23" width="8.28515625" style="27" customWidth="1"/>
    <col min="24" max="24" width="8.42578125" style="27" customWidth="1"/>
    <col min="25" max="25" width="8.5703125" style="27" customWidth="1"/>
    <col min="26" max="26" width="8.28515625" style="27" customWidth="1"/>
    <col min="27" max="16384" width="11" style="27"/>
  </cols>
  <sheetData>
    <row r="1" spans="1:26" ht="25.5" customHeight="1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</row>
    <row r="2" spans="1:26" ht="13.5" customHeight="1">
      <c r="A2" s="122" t="s">
        <v>1</v>
      </c>
      <c r="B2" s="127" t="s">
        <v>2</v>
      </c>
      <c r="C2" s="127" t="s">
        <v>3</v>
      </c>
      <c r="D2" s="128" t="s">
        <v>4</v>
      </c>
      <c r="E2" s="124" t="s">
        <v>5</v>
      </c>
      <c r="F2" s="124"/>
      <c r="G2" s="124" t="s">
        <v>220</v>
      </c>
      <c r="H2" s="124"/>
      <c r="I2" s="121" t="s">
        <v>242</v>
      </c>
      <c r="J2" s="121"/>
      <c r="K2" s="121"/>
      <c r="L2" s="121"/>
      <c r="M2" s="121"/>
      <c r="N2" s="121"/>
      <c r="O2" s="120" t="s">
        <v>5</v>
      </c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</row>
    <row r="3" spans="1:26">
      <c r="A3" s="122"/>
      <c r="B3" s="127"/>
      <c r="C3" s="127"/>
      <c r="D3" s="128"/>
      <c r="E3" s="124" t="s">
        <v>14</v>
      </c>
      <c r="F3" s="129" t="s">
        <v>15</v>
      </c>
      <c r="G3" s="124" t="s">
        <v>14</v>
      </c>
      <c r="H3" s="130" t="s">
        <v>15</v>
      </c>
      <c r="I3" s="119" t="s">
        <v>8</v>
      </c>
      <c r="J3" s="119" t="s">
        <v>9</v>
      </c>
      <c r="K3" s="119" t="s">
        <v>10</v>
      </c>
      <c r="L3" s="119" t="s">
        <v>11</v>
      </c>
      <c r="M3" s="119" t="s">
        <v>12</v>
      </c>
      <c r="N3" s="119" t="s">
        <v>244</v>
      </c>
      <c r="O3" s="119" t="s">
        <v>8</v>
      </c>
      <c r="P3" s="119"/>
      <c r="Q3" s="119" t="s">
        <v>9</v>
      </c>
      <c r="R3" s="119"/>
      <c r="S3" s="119" t="s">
        <v>10</v>
      </c>
      <c r="T3" s="119"/>
      <c r="U3" s="119" t="s">
        <v>11</v>
      </c>
      <c r="V3" s="119"/>
      <c r="W3" s="119" t="s">
        <v>12</v>
      </c>
      <c r="X3" s="119"/>
      <c r="Y3" s="119" t="s">
        <v>244</v>
      </c>
      <c r="Z3" s="119"/>
    </row>
    <row r="4" spans="1:26">
      <c r="A4" s="122"/>
      <c r="B4" s="127"/>
      <c r="C4" s="127"/>
      <c r="D4" s="128"/>
      <c r="E4" s="124"/>
      <c r="F4" s="129"/>
      <c r="G4" s="124"/>
      <c r="H4" s="130"/>
      <c r="I4" s="119"/>
      <c r="J4" s="119"/>
      <c r="K4" s="119"/>
      <c r="L4" s="119"/>
      <c r="M4" s="119"/>
      <c r="N4" s="119"/>
      <c r="O4" s="73" t="s">
        <v>14</v>
      </c>
      <c r="P4" s="73" t="s">
        <v>15</v>
      </c>
      <c r="Q4" s="73" t="s">
        <v>14</v>
      </c>
      <c r="R4" s="73" t="s">
        <v>15</v>
      </c>
      <c r="S4" s="73" t="s">
        <v>14</v>
      </c>
      <c r="T4" s="73" t="s">
        <v>15</v>
      </c>
      <c r="U4" s="73" t="s">
        <v>14</v>
      </c>
      <c r="V4" s="73" t="s">
        <v>15</v>
      </c>
      <c r="W4" s="73" t="s">
        <v>14</v>
      </c>
      <c r="X4" s="73" t="s">
        <v>15</v>
      </c>
      <c r="Y4" s="73" t="s">
        <v>14</v>
      </c>
      <c r="Z4" s="73" t="s">
        <v>15</v>
      </c>
    </row>
    <row r="5" spans="1:26" s="45" customFormat="1" ht="45">
      <c r="A5" s="29">
        <v>1</v>
      </c>
      <c r="B5" s="125" t="s">
        <v>18</v>
      </c>
      <c r="C5" s="72" t="s">
        <v>19</v>
      </c>
      <c r="D5" s="52" t="s">
        <v>20</v>
      </c>
      <c r="E5" s="34">
        <f>ROUNDUP(F5*40%,0)</f>
        <v>4440</v>
      </c>
      <c r="F5" s="34">
        <v>11100</v>
      </c>
      <c r="G5" s="29">
        <f>E5/12</f>
        <v>370</v>
      </c>
      <c r="H5" s="53">
        <f>F5/12</f>
        <v>925</v>
      </c>
      <c r="I5" s="29" t="s">
        <v>8</v>
      </c>
      <c r="J5" s="29" t="s">
        <v>9</v>
      </c>
      <c r="K5" s="29" t="s">
        <v>243</v>
      </c>
      <c r="L5" s="29" t="s">
        <v>11</v>
      </c>
      <c r="M5" s="29" t="s">
        <v>12</v>
      </c>
      <c r="N5" s="29" t="s">
        <v>243</v>
      </c>
      <c r="O5" s="34">
        <f>ROUNDUP(40%*P5,0)</f>
        <v>1776</v>
      </c>
      <c r="P5" s="34">
        <f>F5*0.4</f>
        <v>4440</v>
      </c>
      <c r="Q5" s="34">
        <f>ROUNDUP(40%*R5,0)</f>
        <v>888</v>
      </c>
      <c r="R5" s="34">
        <f t="shared" ref="R5:R10" si="0">F5*0.2</f>
        <v>2220</v>
      </c>
      <c r="S5" s="34"/>
      <c r="T5" s="34"/>
      <c r="U5" s="34">
        <f>ROUNDUP(40%*V5,0)</f>
        <v>888</v>
      </c>
      <c r="V5" s="34">
        <f t="shared" ref="V5:V10" si="1">F5*0.2</f>
        <v>2220</v>
      </c>
      <c r="W5" s="34">
        <f>ROUNDUP(40%*X5,0)</f>
        <v>888</v>
      </c>
      <c r="X5" s="34">
        <f t="shared" ref="X5:X10" si="2">F5*0.2</f>
        <v>2220</v>
      </c>
      <c r="Y5" s="34"/>
      <c r="Z5" s="34"/>
    </row>
    <row r="6" spans="1:26" s="45" customFormat="1" ht="60">
      <c r="A6" s="29">
        <v>2</v>
      </c>
      <c r="B6" s="125"/>
      <c r="C6" s="72" t="s">
        <v>21</v>
      </c>
      <c r="D6" s="52" t="s">
        <v>22</v>
      </c>
      <c r="E6" s="34">
        <f t="shared" ref="E6:E69" si="3">ROUNDUP(F6*40%,0)</f>
        <v>720</v>
      </c>
      <c r="F6" s="34">
        <v>1800</v>
      </c>
      <c r="G6" s="29">
        <f t="shared" ref="G6:G69" si="4">E6/12</f>
        <v>60</v>
      </c>
      <c r="H6" s="53">
        <f t="shared" ref="H6:H69" si="5">F6/12</f>
        <v>150</v>
      </c>
      <c r="I6" s="29" t="s">
        <v>8</v>
      </c>
      <c r="J6" s="29" t="s">
        <v>9</v>
      </c>
      <c r="K6" s="29" t="s">
        <v>243</v>
      </c>
      <c r="L6" s="29" t="s">
        <v>11</v>
      </c>
      <c r="M6" s="29" t="s">
        <v>12</v>
      </c>
      <c r="N6" s="29" t="s">
        <v>243</v>
      </c>
      <c r="O6" s="34">
        <f t="shared" ref="O6:O69" si="6">ROUNDUP(40%*P6,0)</f>
        <v>288</v>
      </c>
      <c r="P6" s="34">
        <f>F6*0.4</f>
        <v>720</v>
      </c>
      <c r="Q6" s="34">
        <f t="shared" ref="Q6:Q27" si="7">ROUNDUP(40%*R6,0)</f>
        <v>144</v>
      </c>
      <c r="R6" s="34">
        <f t="shared" si="0"/>
        <v>360</v>
      </c>
      <c r="S6" s="34"/>
      <c r="T6" s="34"/>
      <c r="U6" s="34">
        <f t="shared" ref="U6:U59" si="8">ROUNDUP(40%*V6,0)</f>
        <v>144</v>
      </c>
      <c r="V6" s="34">
        <f t="shared" si="1"/>
        <v>360</v>
      </c>
      <c r="W6" s="34">
        <f t="shared" ref="W6:W59" si="9">ROUNDUP(40%*X6,0)</f>
        <v>144</v>
      </c>
      <c r="X6" s="34">
        <f t="shared" si="2"/>
        <v>360</v>
      </c>
      <c r="Y6" s="34"/>
      <c r="Z6" s="34"/>
    </row>
    <row r="7" spans="1:26" ht="156.75" customHeight="1">
      <c r="A7" s="29">
        <v>3</v>
      </c>
      <c r="B7" s="125"/>
      <c r="C7" s="72" t="s">
        <v>23</v>
      </c>
      <c r="D7" s="52" t="s">
        <v>254</v>
      </c>
      <c r="E7" s="34">
        <f t="shared" si="3"/>
        <v>4080</v>
      </c>
      <c r="F7" s="34">
        <v>10200</v>
      </c>
      <c r="G7" s="29">
        <f t="shared" si="4"/>
        <v>340</v>
      </c>
      <c r="H7" s="53">
        <f t="shared" si="5"/>
        <v>850</v>
      </c>
      <c r="I7" s="29" t="s">
        <v>8</v>
      </c>
      <c r="J7" s="29" t="s">
        <v>9</v>
      </c>
      <c r="K7" s="29" t="s">
        <v>243</v>
      </c>
      <c r="L7" s="29" t="s">
        <v>11</v>
      </c>
      <c r="M7" s="29" t="s">
        <v>12</v>
      </c>
      <c r="N7" s="29" t="s">
        <v>243</v>
      </c>
      <c r="O7" s="34">
        <f t="shared" si="6"/>
        <v>1632</v>
      </c>
      <c r="P7" s="34">
        <f t="shared" ref="P7:P10" si="10">F7*0.4</f>
        <v>4080</v>
      </c>
      <c r="Q7" s="34">
        <f t="shared" si="7"/>
        <v>816</v>
      </c>
      <c r="R7" s="34">
        <f t="shared" si="0"/>
        <v>2040</v>
      </c>
      <c r="S7" s="34"/>
      <c r="T7" s="34"/>
      <c r="U7" s="34">
        <f t="shared" si="8"/>
        <v>816</v>
      </c>
      <c r="V7" s="34">
        <f t="shared" si="1"/>
        <v>2040</v>
      </c>
      <c r="W7" s="34">
        <f t="shared" si="9"/>
        <v>816</v>
      </c>
      <c r="X7" s="34">
        <f t="shared" si="2"/>
        <v>2040</v>
      </c>
      <c r="Y7" s="34"/>
      <c r="Z7" s="34"/>
    </row>
    <row r="8" spans="1:26" ht="60">
      <c r="A8" s="29">
        <v>4</v>
      </c>
      <c r="B8" s="125"/>
      <c r="C8" s="31" t="s">
        <v>25</v>
      </c>
      <c r="D8" s="54" t="s">
        <v>26</v>
      </c>
      <c r="E8" s="34">
        <f t="shared" si="3"/>
        <v>17520</v>
      </c>
      <c r="F8" s="34">
        <v>43800</v>
      </c>
      <c r="G8" s="29">
        <f t="shared" si="4"/>
        <v>1460</v>
      </c>
      <c r="H8" s="53">
        <f t="shared" si="5"/>
        <v>3650</v>
      </c>
      <c r="I8" s="29" t="s">
        <v>8</v>
      </c>
      <c r="J8" s="29" t="s">
        <v>9</v>
      </c>
      <c r="K8" s="29" t="s">
        <v>243</v>
      </c>
      <c r="L8" s="29" t="s">
        <v>11</v>
      </c>
      <c r="M8" s="29" t="s">
        <v>12</v>
      </c>
      <c r="N8" s="29" t="s">
        <v>243</v>
      </c>
      <c r="O8" s="34">
        <f t="shared" si="6"/>
        <v>7008</v>
      </c>
      <c r="P8" s="34">
        <f t="shared" si="10"/>
        <v>17520</v>
      </c>
      <c r="Q8" s="34">
        <f t="shared" si="7"/>
        <v>3504</v>
      </c>
      <c r="R8" s="34">
        <f t="shared" si="0"/>
        <v>8760</v>
      </c>
      <c r="S8" s="34"/>
      <c r="T8" s="34"/>
      <c r="U8" s="34">
        <f t="shared" si="8"/>
        <v>3504</v>
      </c>
      <c r="V8" s="34">
        <f t="shared" si="1"/>
        <v>8760</v>
      </c>
      <c r="W8" s="34">
        <f t="shared" si="9"/>
        <v>3504</v>
      </c>
      <c r="X8" s="34">
        <f t="shared" si="2"/>
        <v>8760</v>
      </c>
      <c r="Y8" s="34"/>
      <c r="Z8" s="34"/>
    </row>
    <row r="9" spans="1:26" ht="45">
      <c r="A9" s="29">
        <v>5</v>
      </c>
      <c r="B9" s="125"/>
      <c r="C9" s="72" t="s">
        <v>27</v>
      </c>
      <c r="D9" s="52" t="s">
        <v>28</v>
      </c>
      <c r="E9" s="34">
        <f t="shared" si="3"/>
        <v>5880</v>
      </c>
      <c r="F9" s="34">
        <v>14700</v>
      </c>
      <c r="G9" s="29">
        <f t="shared" si="4"/>
        <v>490</v>
      </c>
      <c r="H9" s="53">
        <f t="shared" si="5"/>
        <v>1225</v>
      </c>
      <c r="I9" s="29" t="s">
        <v>8</v>
      </c>
      <c r="J9" s="29" t="s">
        <v>9</v>
      </c>
      <c r="K9" s="29" t="s">
        <v>243</v>
      </c>
      <c r="L9" s="29" t="s">
        <v>11</v>
      </c>
      <c r="M9" s="29" t="s">
        <v>12</v>
      </c>
      <c r="N9" s="29" t="s">
        <v>243</v>
      </c>
      <c r="O9" s="34">
        <f t="shared" si="6"/>
        <v>2352</v>
      </c>
      <c r="P9" s="34">
        <f t="shared" si="10"/>
        <v>5880</v>
      </c>
      <c r="Q9" s="34">
        <f t="shared" si="7"/>
        <v>1176</v>
      </c>
      <c r="R9" s="34">
        <f t="shared" si="0"/>
        <v>2940</v>
      </c>
      <c r="S9" s="34"/>
      <c r="T9" s="34"/>
      <c r="U9" s="34">
        <f t="shared" si="8"/>
        <v>1176</v>
      </c>
      <c r="V9" s="34">
        <f t="shared" si="1"/>
        <v>2940</v>
      </c>
      <c r="W9" s="34">
        <f t="shared" si="9"/>
        <v>1176</v>
      </c>
      <c r="X9" s="34">
        <f t="shared" si="2"/>
        <v>2940</v>
      </c>
      <c r="Y9" s="34"/>
      <c r="Z9" s="34"/>
    </row>
    <row r="10" spans="1:26" ht="60">
      <c r="A10" s="29">
        <v>6</v>
      </c>
      <c r="B10" s="125"/>
      <c r="C10" s="72" t="s">
        <v>29</v>
      </c>
      <c r="D10" s="52" t="s">
        <v>208</v>
      </c>
      <c r="E10" s="34">
        <f t="shared" si="3"/>
        <v>2040</v>
      </c>
      <c r="F10" s="34">
        <v>5100</v>
      </c>
      <c r="G10" s="29">
        <f t="shared" si="4"/>
        <v>170</v>
      </c>
      <c r="H10" s="53">
        <f t="shared" si="5"/>
        <v>425</v>
      </c>
      <c r="I10" s="29" t="s">
        <v>8</v>
      </c>
      <c r="J10" s="29" t="s">
        <v>9</v>
      </c>
      <c r="K10" s="29" t="s">
        <v>243</v>
      </c>
      <c r="L10" s="29" t="s">
        <v>11</v>
      </c>
      <c r="M10" s="29" t="s">
        <v>12</v>
      </c>
      <c r="N10" s="29" t="s">
        <v>243</v>
      </c>
      <c r="O10" s="34">
        <f t="shared" si="6"/>
        <v>816</v>
      </c>
      <c r="P10" s="34">
        <f t="shared" si="10"/>
        <v>2040</v>
      </c>
      <c r="Q10" s="34">
        <f t="shared" si="7"/>
        <v>408</v>
      </c>
      <c r="R10" s="34">
        <f t="shared" si="0"/>
        <v>1020</v>
      </c>
      <c r="S10" s="34"/>
      <c r="T10" s="34"/>
      <c r="U10" s="34">
        <f t="shared" si="8"/>
        <v>408</v>
      </c>
      <c r="V10" s="34">
        <f t="shared" si="1"/>
        <v>1020</v>
      </c>
      <c r="W10" s="34">
        <f t="shared" si="9"/>
        <v>408</v>
      </c>
      <c r="X10" s="34">
        <f t="shared" si="2"/>
        <v>1020</v>
      </c>
      <c r="Y10" s="34"/>
      <c r="Z10" s="34"/>
    </row>
    <row r="11" spans="1:26" ht="50.25" customHeight="1">
      <c r="A11" s="29">
        <v>7</v>
      </c>
      <c r="B11" s="125"/>
      <c r="C11" s="72" t="s">
        <v>31</v>
      </c>
      <c r="D11" s="52" t="s">
        <v>32</v>
      </c>
      <c r="E11" s="34">
        <f t="shared" si="3"/>
        <v>480</v>
      </c>
      <c r="F11" s="34">
        <v>1200</v>
      </c>
      <c r="G11" s="29">
        <f t="shared" si="4"/>
        <v>40</v>
      </c>
      <c r="H11" s="53">
        <f t="shared" si="5"/>
        <v>100</v>
      </c>
      <c r="I11" s="29" t="s">
        <v>8</v>
      </c>
      <c r="J11" s="31" t="s">
        <v>243</v>
      </c>
      <c r="K11" s="31" t="s">
        <v>243</v>
      </c>
      <c r="L11" s="31" t="s">
        <v>243</v>
      </c>
      <c r="M11" s="31" t="s">
        <v>243</v>
      </c>
      <c r="N11" s="31" t="s">
        <v>243</v>
      </c>
      <c r="O11" s="34">
        <f t="shared" si="6"/>
        <v>480</v>
      </c>
      <c r="P11" s="34">
        <f>F11</f>
        <v>1200</v>
      </c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45">
      <c r="A12" s="29">
        <v>8</v>
      </c>
      <c r="B12" s="125"/>
      <c r="C12" s="72" t="s">
        <v>33</v>
      </c>
      <c r="D12" s="52" t="s">
        <v>34</v>
      </c>
      <c r="E12" s="34">
        <f t="shared" si="3"/>
        <v>480</v>
      </c>
      <c r="F12" s="34">
        <v>1200</v>
      </c>
      <c r="G12" s="29">
        <f t="shared" si="4"/>
        <v>40</v>
      </c>
      <c r="H12" s="53">
        <f t="shared" si="5"/>
        <v>100</v>
      </c>
      <c r="I12" s="29" t="s">
        <v>8</v>
      </c>
      <c r="J12" s="31" t="s">
        <v>243</v>
      </c>
      <c r="K12" s="31" t="s">
        <v>243</v>
      </c>
      <c r="L12" s="31" t="s">
        <v>243</v>
      </c>
      <c r="M12" s="31" t="s">
        <v>243</v>
      </c>
      <c r="N12" s="31" t="s">
        <v>243</v>
      </c>
      <c r="O12" s="34">
        <f t="shared" si="6"/>
        <v>480</v>
      </c>
      <c r="P12" s="34">
        <f t="shared" ref="P12:P22" si="11">F12</f>
        <v>1200</v>
      </c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6" ht="45" customHeight="1">
      <c r="A13" s="29">
        <v>9</v>
      </c>
      <c r="B13" s="125"/>
      <c r="C13" s="72" t="s">
        <v>35</v>
      </c>
      <c r="D13" s="52" t="s">
        <v>36</v>
      </c>
      <c r="E13" s="34">
        <f t="shared" si="3"/>
        <v>144</v>
      </c>
      <c r="F13" s="34">
        <v>360</v>
      </c>
      <c r="G13" s="29">
        <f t="shared" si="4"/>
        <v>12</v>
      </c>
      <c r="H13" s="53">
        <f t="shared" si="5"/>
        <v>30</v>
      </c>
      <c r="I13" s="31" t="s">
        <v>8</v>
      </c>
      <c r="J13" s="31" t="s">
        <v>243</v>
      </c>
      <c r="K13" s="31" t="s">
        <v>243</v>
      </c>
      <c r="L13" s="31" t="s">
        <v>243</v>
      </c>
      <c r="M13" s="31" t="s">
        <v>243</v>
      </c>
      <c r="N13" s="31" t="s">
        <v>243</v>
      </c>
      <c r="O13" s="34">
        <f t="shared" si="6"/>
        <v>144</v>
      </c>
      <c r="P13" s="34">
        <f t="shared" si="11"/>
        <v>360</v>
      </c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6" ht="45">
      <c r="A14" s="29">
        <v>10</v>
      </c>
      <c r="B14" s="125"/>
      <c r="C14" s="72" t="s">
        <v>37</v>
      </c>
      <c r="D14" s="52" t="s">
        <v>38</v>
      </c>
      <c r="E14" s="34">
        <f t="shared" si="3"/>
        <v>336</v>
      </c>
      <c r="F14" s="34">
        <v>840</v>
      </c>
      <c r="G14" s="29">
        <f t="shared" si="4"/>
        <v>28</v>
      </c>
      <c r="H14" s="53">
        <f t="shared" si="5"/>
        <v>70</v>
      </c>
      <c r="I14" s="29" t="s">
        <v>8</v>
      </c>
      <c r="J14" s="31" t="s">
        <v>243</v>
      </c>
      <c r="K14" s="31" t="s">
        <v>243</v>
      </c>
      <c r="L14" s="31" t="s">
        <v>243</v>
      </c>
      <c r="M14" s="31" t="s">
        <v>243</v>
      </c>
      <c r="N14" s="31" t="s">
        <v>243</v>
      </c>
      <c r="O14" s="34">
        <f t="shared" si="6"/>
        <v>336</v>
      </c>
      <c r="P14" s="34">
        <f t="shared" si="11"/>
        <v>840</v>
      </c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45">
      <c r="A15" s="29">
        <v>11</v>
      </c>
      <c r="B15" s="125"/>
      <c r="C15" s="72" t="s">
        <v>39</v>
      </c>
      <c r="D15" s="52" t="s">
        <v>40</v>
      </c>
      <c r="E15" s="34">
        <f t="shared" si="3"/>
        <v>600</v>
      </c>
      <c r="F15" s="34">
        <v>1500</v>
      </c>
      <c r="G15" s="29">
        <f t="shared" si="4"/>
        <v>50</v>
      </c>
      <c r="H15" s="53">
        <f t="shared" si="5"/>
        <v>125</v>
      </c>
      <c r="I15" s="29" t="s">
        <v>8</v>
      </c>
      <c r="J15" s="31" t="s">
        <v>243</v>
      </c>
      <c r="K15" s="31" t="s">
        <v>243</v>
      </c>
      <c r="L15" s="31" t="s">
        <v>243</v>
      </c>
      <c r="M15" s="31" t="s">
        <v>243</v>
      </c>
      <c r="N15" s="31" t="s">
        <v>243</v>
      </c>
      <c r="O15" s="34">
        <f t="shared" si="6"/>
        <v>600</v>
      </c>
      <c r="P15" s="34">
        <f t="shared" si="11"/>
        <v>1500</v>
      </c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ht="45">
      <c r="A16" s="29">
        <v>12</v>
      </c>
      <c r="B16" s="125"/>
      <c r="C16" s="72" t="s">
        <v>41</v>
      </c>
      <c r="D16" s="52" t="s">
        <v>42</v>
      </c>
      <c r="E16" s="34">
        <f t="shared" si="3"/>
        <v>600</v>
      </c>
      <c r="F16" s="34">
        <v>1500</v>
      </c>
      <c r="G16" s="29">
        <f t="shared" si="4"/>
        <v>50</v>
      </c>
      <c r="H16" s="53">
        <f t="shared" si="5"/>
        <v>125</v>
      </c>
      <c r="I16" s="29" t="s">
        <v>8</v>
      </c>
      <c r="J16" s="31" t="s">
        <v>243</v>
      </c>
      <c r="K16" s="31" t="s">
        <v>243</v>
      </c>
      <c r="L16" s="31" t="s">
        <v>243</v>
      </c>
      <c r="M16" s="31" t="s">
        <v>243</v>
      </c>
      <c r="N16" s="31" t="s">
        <v>243</v>
      </c>
      <c r="O16" s="34">
        <f t="shared" si="6"/>
        <v>600</v>
      </c>
      <c r="P16" s="34">
        <f t="shared" si="11"/>
        <v>1500</v>
      </c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6" ht="135">
      <c r="A17" s="29">
        <v>13</v>
      </c>
      <c r="B17" s="125"/>
      <c r="C17" s="72" t="s">
        <v>43</v>
      </c>
      <c r="D17" s="52" t="s">
        <v>228</v>
      </c>
      <c r="E17" s="34">
        <f t="shared" si="3"/>
        <v>48</v>
      </c>
      <c r="F17" s="34">
        <v>120</v>
      </c>
      <c r="G17" s="29">
        <f t="shared" si="4"/>
        <v>4</v>
      </c>
      <c r="H17" s="53">
        <f t="shared" si="5"/>
        <v>10</v>
      </c>
      <c r="I17" s="29" t="s">
        <v>8</v>
      </c>
      <c r="J17" s="31" t="s">
        <v>243</v>
      </c>
      <c r="K17" s="31" t="s">
        <v>243</v>
      </c>
      <c r="L17" s="31" t="s">
        <v>243</v>
      </c>
      <c r="M17" s="31" t="s">
        <v>243</v>
      </c>
      <c r="N17" s="31" t="s">
        <v>243</v>
      </c>
      <c r="O17" s="34">
        <f t="shared" si="6"/>
        <v>48</v>
      </c>
      <c r="P17" s="34">
        <f>F17</f>
        <v>120</v>
      </c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spans="1:26" ht="45">
      <c r="A18" s="29">
        <v>14</v>
      </c>
      <c r="B18" s="125"/>
      <c r="C18" s="72" t="s">
        <v>47</v>
      </c>
      <c r="D18" s="52" t="s">
        <v>229</v>
      </c>
      <c r="E18" s="34">
        <f t="shared" si="3"/>
        <v>48</v>
      </c>
      <c r="F18" s="34">
        <v>120</v>
      </c>
      <c r="G18" s="29">
        <f t="shared" si="4"/>
        <v>4</v>
      </c>
      <c r="H18" s="53">
        <f t="shared" si="5"/>
        <v>10</v>
      </c>
      <c r="I18" s="29" t="s">
        <v>8</v>
      </c>
      <c r="J18" s="31" t="s">
        <v>243</v>
      </c>
      <c r="K18" s="31" t="s">
        <v>243</v>
      </c>
      <c r="L18" s="31" t="s">
        <v>243</v>
      </c>
      <c r="M18" s="31" t="s">
        <v>243</v>
      </c>
      <c r="N18" s="31" t="s">
        <v>243</v>
      </c>
      <c r="O18" s="34">
        <f t="shared" si="6"/>
        <v>48</v>
      </c>
      <c r="P18" s="34">
        <f t="shared" si="11"/>
        <v>120</v>
      </c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spans="1:26" ht="75">
      <c r="A19" s="29">
        <v>15</v>
      </c>
      <c r="B19" s="125"/>
      <c r="C19" s="72" t="s">
        <v>49</v>
      </c>
      <c r="D19" s="52" t="s">
        <v>230</v>
      </c>
      <c r="E19" s="34">
        <f t="shared" si="3"/>
        <v>3216</v>
      </c>
      <c r="F19" s="34">
        <v>8040</v>
      </c>
      <c r="G19" s="29">
        <f t="shared" si="4"/>
        <v>268</v>
      </c>
      <c r="H19" s="53">
        <f t="shared" si="5"/>
        <v>670</v>
      </c>
      <c r="I19" s="29" t="s">
        <v>8</v>
      </c>
      <c r="J19" s="31" t="s">
        <v>243</v>
      </c>
      <c r="K19" s="31" t="s">
        <v>243</v>
      </c>
      <c r="L19" s="31" t="s">
        <v>243</v>
      </c>
      <c r="M19" s="31" t="s">
        <v>243</v>
      </c>
      <c r="N19" s="31" t="s">
        <v>243</v>
      </c>
      <c r="O19" s="34">
        <f t="shared" si="6"/>
        <v>3216</v>
      </c>
      <c r="P19" s="34">
        <f t="shared" si="11"/>
        <v>8040</v>
      </c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spans="1:26" ht="60">
      <c r="A20" s="29">
        <v>16</v>
      </c>
      <c r="B20" s="125"/>
      <c r="C20" s="72" t="s">
        <v>51</v>
      </c>
      <c r="D20" s="52" t="s">
        <v>209</v>
      </c>
      <c r="E20" s="34">
        <f t="shared" si="3"/>
        <v>72</v>
      </c>
      <c r="F20" s="34">
        <v>180</v>
      </c>
      <c r="G20" s="29">
        <f t="shared" si="4"/>
        <v>6</v>
      </c>
      <c r="H20" s="53">
        <f t="shared" si="5"/>
        <v>15</v>
      </c>
      <c r="I20" s="29" t="s">
        <v>8</v>
      </c>
      <c r="J20" s="31" t="s">
        <v>243</v>
      </c>
      <c r="K20" s="31" t="s">
        <v>243</v>
      </c>
      <c r="L20" s="31" t="s">
        <v>243</v>
      </c>
      <c r="M20" s="31" t="s">
        <v>243</v>
      </c>
      <c r="N20" s="31" t="s">
        <v>243</v>
      </c>
      <c r="O20" s="34">
        <f t="shared" si="6"/>
        <v>72</v>
      </c>
      <c r="P20" s="34">
        <f t="shared" si="11"/>
        <v>180</v>
      </c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spans="1:26" ht="49.5" customHeight="1">
      <c r="A21" s="29">
        <v>17</v>
      </c>
      <c r="B21" s="125"/>
      <c r="C21" s="72" t="s">
        <v>53</v>
      </c>
      <c r="D21" s="52" t="s">
        <v>231</v>
      </c>
      <c r="E21" s="34">
        <f t="shared" si="3"/>
        <v>216</v>
      </c>
      <c r="F21" s="34">
        <v>540</v>
      </c>
      <c r="G21" s="29">
        <f t="shared" si="4"/>
        <v>18</v>
      </c>
      <c r="H21" s="53">
        <f t="shared" si="5"/>
        <v>45</v>
      </c>
      <c r="I21" s="29" t="s">
        <v>8</v>
      </c>
      <c r="J21" s="31" t="s">
        <v>243</v>
      </c>
      <c r="K21" s="31" t="s">
        <v>243</v>
      </c>
      <c r="L21" s="31" t="s">
        <v>243</v>
      </c>
      <c r="M21" s="31" t="s">
        <v>243</v>
      </c>
      <c r="N21" s="31" t="s">
        <v>243</v>
      </c>
      <c r="O21" s="34">
        <f t="shared" si="6"/>
        <v>216</v>
      </c>
      <c r="P21" s="34">
        <f>F21</f>
        <v>540</v>
      </c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spans="1:26" ht="30">
      <c r="A22" s="29">
        <v>18</v>
      </c>
      <c r="B22" s="125"/>
      <c r="C22" s="72" t="s">
        <v>55</v>
      </c>
      <c r="D22" s="52" t="s">
        <v>56</v>
      </c>
      <c r="E22" s="34">
        <f t="shared" si="3"/>
        <v>192</v>
      </c>
      <c r="F22" s="34">
        <v>480</v>
      </c>
      <c r="G22" s="29">
        <f t="shared" si="4"/>
        <v>16</v>
      </c>
      <c r="H22" s="53">
        <f t="shared" si="5"/>
        <v>40</v>
      </c>
      <c r="I22" s="29" t="s">
        <v>8</v>
      </c>
      <c r="J22" s="31" t="s">
        <v>243</v>
      </c>
      <c r="K22" s="31" t="s">
        <v>243</v>
      </c>
      <c r="L22" s="31" t="s">
        <v>243</v>
      </c>
      <c r="M22" s="31" t="s">
        <v>243</v>
      </c>
      <c r="N22" s="31" t="s">
        <v>243</v>
      </c>
      <c r="O22" s="34">
        <f t="shared" si="6"/>
        <v>192</v>
      </c>
      <c r="P22" s="34">
        <f t="shared" si="11"/>
        <v>480</v>
      </c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spans="1:26" ht="63.75" customHeight="1">
      <c r="A23" s="29">
        <v>19</v>
      </c>
      <c r="B23" s="125"/>
      <c r="C23" s="72" t="s">
        <v>57</v>
      </c>
      <c r="D23" s="52" t="s">
        <v>58</v>
      </c>
      <c r="E23" s="34">
        <f t="shared" si="3"/>
        <v>27720</v>
      </c>
      <c r="F23" s="34">
        <v>69300</v>
      </c>
      <c r="G23" s="29">
        <f t="shared" si="4"/>
        <v>2310</v>
      </c>
      <c r="H23" s="53">
        <f t="shared" si="5"/>
        <v>5775</v>
      </c>
      <c r="I23" s="29" t="s">
        <v>8</v>
      </c>
      <c r="J23" s="29" t="s">
        <v>9</v>
      </c>
      <c r="K23" s="29" t="s">
        <v>243</v>
      </c>
      <c r="L23" s="29" t="s">
        <v>11</v>
      </c>
      <c r="M23" s="29" t="s">
        <v>12</v>
      </c>
      <c r="N23" s="29" t="s">
        <v>243</v>
      </c>
      <c r="O23" s="34">
        <f t="shared" si="6"/>
        <v>11088</v>
      </c>
      <c r="P23" s="34">
        <f>F23*0.4</f>
        <v>27720</v>
      </c>
      <c r="Q23" s="34">
        <f t="shared" si="7"/>
        <v>5544</v>
      </c>
      <c r="R23" s="34">
        <f>F23*0.2</f>
        <v>13860</v>
      </c>
      <c r="S23" s="34"/>
      <c r="T23" s="34"/>
      <c r="U23" s="34">
        <f t="shared" si="8"/>
        <v>5544</v>
      </c>
      <c r="V23" s="34">
        <f>F23*0.2</f>
        <v>13860</v>
      </c>
      <c r="W23" s="34">
        <f t="shared" si="9"/>
        <v>5544</v>
      </c>
      <c r="X23" s="34">
        <f>F23*0.2</f>
        <v>13860</v>
      </c>
      <c r="Y23" s="34"/>
      <c r="Z23" s="34"/>
    </row>
    <row r="24" spans="1:26" ht="83.25" customHeight="1">
      <c r="A24" s="29">
        <v>20</v>
      </c>
      <c r="B24" s="125"/>
      <c r="C24" s="72" t="s">
        <v>59</v>
      </c>
      <c r="D24" s="52" t="s">
        <v>60</v>
      </c>
      <c r="E24" s="34">
        <f t="shared" si="3"/>
        <v>120</v>
      </c>
      <c r="F24" s="34">
        <v>300</v>
      </c>
      <c r="G24" s="29">
        <f t="shared" si="4"/>
        <v>10</v>
      </c>
      <c r="H24" s="53">
        <f t="shared" si="5"/>
        <v>25</v>
      </c>
      <c r="I24" s="29" t="s">
        <v>8</v>
      </c>
      <c r="J24" s="31" t="s">
        <v>243</v>
      </c>
      <c r="K24" s="31" t="s">
        <v>243</v>
      </c>
      <c r="L24" s="31" t="s">
        <v>243</v>
      </c>
      <c r="M24" s="31" t="s">
        <v>243</v>
      </c>
      <c r="N24" s="31" t="s">
        <v>243</v>
      </c>
      <c r="O24" s="34">
        <f t="shared" si="6"/>
        <v>120</v>
      </c>
      <c r="P24" s="34">
        <f>F24</f>
        <v>300</v>
      </c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6" ht="30">
      <c r="A25" s="29">
        <v>21</v>
      </c>
      <c r="B25" s="125"/>
      <c r="C25" s="72" t="s">
        <v>61</v>
      </c>
      <c r="D25" s="52" t="s">
        <v>232</v>
      </c>
      <c r="E25" s="34">
        <f t="shared" si="3"/>
        <v>48</v>
      </c>
      <c r="F25" s="34">
        <v>120</v>
      </c>
      <c r="G25" s="29">
        <f t="shared" si="4"/>
        <v>4</v>
      </c>
      <c r="H25" s="53">
        <f t="shared" si="5"/>
        <v>10</v>
      </c>
      <c r="I25" s="29" t="s">
        <v>8</v>
      </c>
      <c r="J25" s="31" t="s">
        <v>243</v>
      </c>
      <c r="K25" s="31" t="s">
        <v>243</v>
      </c>
      <c r="L25" s="31" t="s">
        <v>243</v>
      </c>
      <c r="M25" s="31" t="s">
        <v>243</v>
      </c>
      <c r="N25" s="31" t="s">
        <v>243</v>
      </c>
      <c r="O25" s="34">
        <f t="shared" si="6"/>
        <v>48</v>
      </c>
      <c r="P25" s="34">
        <f t="shared" ref="P25:P26" si="12">F25</f>
        <v>120</v>
      </c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6" ht="46.5" customHeight="1">
      <c r="A26" s="29">
        <v>22</v>
      </c>
      <c r="B26" s="125"/>
      <c r="C26" s="72" t="s">
        <v>63</v>
      </c>
      <c r="D26" s="52" t="s">
        <v>233</v>
      </c>
      <c r="E26" s="34">
        <f t="shared" si="3"/>
        <v>48</v>
      </c>
      <c r="F26" s="34">
        <v>120</v>
      </c>
      <c r="G26" s="29">
        <f t="shared" si="4"/>
        <v>4</v>
      </c>
      <c r="H26" s="53">
        <f t="shared" si="5"/>
        <v>10</v>
      </c>
      <c r="I26" s="31" t="s">
        <v>8</v>
      </c>
      <c r="J26" s="31" t="s">
        <v>243</v>
      </c>
      <c r="K26" s="31" t="s">
        <v>243</v>
      </c>
      <c r="L26" s="31" t="s">
        <v>243</v>
      </c>
      <c r="M26" s="31" t="s">
        <v>243</v>
      </c>
      <c r="N26" s="31" t="s">
        <v>243</v>
      </c>
      <c r="O26" s="34">
        <f t="shared" si="6"/>
        <v>48</v>
      </c>
      <c r="P26" s="34">
        <f t="shared" si="12"/>
        <v>120</v>
      </c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6" ht="45">
      <c r="A27" s="29">
        <v>23</v>
      </c>
      <c r="B27" s="125"/>
      <c r="C27" s="72" t="s">
        <v>65</v>
      </c>
      <c r="D27" s="52" t="s">
        <v>66</v>
      </c>
      <c r="E27" s="34">
        <f t="shared" si="3"/>
        <v>120</v>
      </c>
      <c r="F27" s="34">
        <v>300</v>
      </c>
      <c r="G27" s="29">
        <f t="shared" si="4"/>
        <v>10</v>
      </c>
      <c r="H27" s="53">
        <f t="shared" si="5"/>
        <v>25</v>
      </c>
      <c r="I27" s="29" t="s">
        <v>8</v>
      </c>
      <c r="J27" s="29" t="s">
        <v>9</v>
      </c>
      <c r="K27" s="29" t="s">
        <v>243</v>
      </c>
      <c r="L27" s="29" t="s">
        <v>11</v>
      </c>
      <c r="M27" s="29" t="s">
        <v>12</v>
      </c>
      <c r="N27" s="29" t="s">
        <v>243</v>
      </c>
      <c r="O27" s="34">
        <f t="shared" si="6"/>
        <v>48</v>
      </c>
      <c r="P27" s="34">
        <f>F27*0.4</f>
        <v>120</v>
      </c>
      <c r="Q27" s="34">
        <f t="shared" si="7"/>
        <v>24</v>
      </c>
      <c r="R27" s="34">
        <f>F27*0.2</f>
        <v>60</v>
      </c>
      <c r="S27" s="34"/>
      <c r="T27" s="34"/>
      <c r="U27" s="34">
        <f t="shared" si="8"/>
        <v>24</v>
      </c>
      <c r="V27" s="34">
        <f>F27*0.2</f>
        <v>60</v>
      </c>
      <c r="W27" s="34">
        <f t="shared" si="9"/>
        <v>24</v>
      </c>
      <c r="X27" s="34">
        <f>F27*0.2</f>
        <v>60</v>
      </c>
      <c r="Y27" s="34"/>
      <c r="Z27" s="34"/>
    </row>
    <row r="28" spans="1:26" ht="75">
      <c r="A28" s="29">
        <v>24</v>
      </c>
      <c r="B28" s="125"/>
      <c r="C28" s="72" t="s">
        <v>67</v>
      </c>
      <c r="D28" s="52" t="s">
        <v>227</v>
      </c>
      <c r="E28" s="34">
        <f t="shared" si="3"/>
        <v>240</v>
      </c>
      <c r="F28" s="34">
        <v>600</v>
      </c>
      <c r="G28" s="29">
        <f t="shared" si="4"/>
        <v>20</v>
      </c>
      <c r="H28" s="53">
        <f t="shared" si="5"/>
        <v>50</v>
      </c>
      <c r="I28" s="29" t="s">
        <v>8</v>
      </c>
      <c r="J28" s="31" t="s">
        <v>243</v>
      </c>
      <c r="K28" s="31" t="s">
        <v>243</v>
      </c>
      <c r="L28" s="31" t="s">
        <v>243</v>
      </c>
      <c r="M28" s="31" t="s">
        <v>243</v>
      </c>
      <c r="N28" s="31" t="s">
        <v>243</v>
      </c>
      <c r="O28" s="34">
        <f t="shared" si="6"/>
        <v>240</v>
      </c>
      <c r="P28" s="34">
        <f>F28</f>
        <v>600</v>
      </c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6" ht="60">
      <c r="A29" s="29">
        <v>25</v>
      </c>
      <c r="B29" s="125"/>
      <c r="C29" s="72" t="s">
        <v>69</v>
      </c>
      <c r="D29" s="52" t="s">
        <v>210</v>
      </c>
      <c r="E29" s="34">
        <f t="shared" si="3"/>
        <v>336</v>
      </c>
      <c r="F29" s="34">
        <v>840</v>
      </c>
      <c r="G29" s="29">
        <f t="shared" si="4"/>
        <v>28</v>
      </c>
      <c r="H29" s="53">
        <f t="shared" si="5"/>
        <v>70</v>
      </c>
      <c r="I29" s="29" t="s">
        <v>8</v>
      </c>
      <c r="J29" s="31" t="s">
        <v>243</v>
      </c>
      <c r="K29" s="31" t="s">
        <v>243</v>
      </c>
      <c r="L29" s="31" t="s">
        <v>243</v>
      </c>
      <c r="M29" s="31" t="s">
        <v>243</v>
      </c>
      <c r="N29" s="31" t="s">
        <v>243</v>
      </c>
      <c r="O29" s="34">
        <f t="shared" si="6"/>
        <v>336</v>
      </c>
      <c r="P29" s="34">
        <f t="shared" ref="P29:P37" si="13">F29</f>
        <v>840</v>
      </c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6" ht="60">
      <c r="A30" s="29">
        <v>26</v>
      </c>
      <c r="B30" s="125"/>
      <c r="C30" s="72" t="s">
        <v>71</v>
      </c>
      <c r="D30" s="52" t="s">
        <v>211</v>
      </c>
      <c r="E30" s="34">
        <f t="shared" si="3"/>
        <v>240</v>
      </c>
      <c r="F30" s="34">
        <v>600</v>
      </c>
      <c r="G30" s="29">
        <f t="shared" si="4"/>
        <v>20</v>
      </c>
      <c r="H30" s="53">
        <f t="shared" si="5"/>
        <v>50</v>
      </c>
      <c r="I30" s="29" t="s">
        <v>8</v>
      </c>
      <c r="J30" s="31" t="s">
        <v>243</v>
      </c>
      <c r="K30" s="31" t="s">
        <v>243</v>
      </c>
      <c r="L30" s="31" t="s">
        <v>243</v>
      </c>
      <c r="M30" s="31" t="s">
        <v>243</v>
      </c>
      <c r="N30" s="31" t="s">
        <v>243</v>
      </c>
      <c r="O30" s="34">
        <f t="shared" si="6"/>
        <v>240</v>
      </c>
      <c r="P30" s="34">
        <f t="shared" si="13"/>
        <v>600</v>
      </c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6" ht="60">
      <c r="A31" s="29">
        <v>27</v>
      </c>
      <c r="B31" s="125"/>
      <c r="C31" s="72" t="s">
        <v>75</v>
      </c>
      <c r="D31" s="52" t="s">
        <v>76</v>
      </c>
      <c r="E31" s="34">
        <f t="shared" si="3"/>
        <v>240</v>
      </c>
      <c r="F31" s="34">
        <v>600</v>
      </c>
      <c r="G31" s="29">
        <f t="shared" si="4"/>
        <v>20</v>
      </c>
      <c r="H31" s="53">
        <f t="shared" si="5"/>
        <v>50</v>
      </c>
      <c r="I31" s="29" t="s">
        <v>8</v>
      </c>
      <c r="J31" s="31" t="s">
        <v>243</v>
      </c>
      <c r="K31" s="31" t="s">
        <v>243</v>
      </c>
      <c r="L31" s="31" t="s">
        <v>243</v>
      </c>
      <c r="M31" s="31" t="s">
        <v>243</v>
      </c>
      <c r="N31" s="31" t="s">
        <v>243</v>
      </c>
      <c r="O31" s="34">
        <f t="shared" si="6"/>
        <v>240</v>
      </c>
      <c r="P31" s="34">
        <f t="shared" si="13"/>
        <v>600</v>
      </c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6" ht="64.5" customHeight="1">
      <c r="A32" s="29">
        <v>28</v>
      </c>
      <c r="B32" s="125"/>
      <c r="C32" s="72" t="s">
        <v>77</v>
      </c>
      <c r="D32" s="52" t="s">
        <v>78</v>
      </c>
      <c r="E32" s="34">
        <f t="shared" si="3"/>
        <v>240</v>
      </c>
      <c r="F32" s="34">
        <v>600</v>
      </c>
      <c r="G32" s="29">
        <f t="shared" si="4"/>
        <v>20</v>
      </c>
      <c r="H32" s="53">
        <f t="shared" si="5"/>
        <v>50</v>
      </c>
      <c r="I32" s="29" t="s">
        <v>8</v>
      </c>
      <c r="J32" s="31" t="s">
        <v>243</v>
      </c>
      <c r="K32" s="31" t="s">
        <v>243</v>
      </c>
      <c r="L32" s="31" t="s">
        <v>243</v>
      </c>
      <c r="M32" s="31" t="s">
        <v>243</v>
      </c>
      <c r="N32" s="31" t="s">
        <v>243</v>
      </c>
      <c r="O32" s="34">
        <f t="shared" si="6"/>
        <v>240</v>
      </c>
      <c r="P32" s="34">
        <f t="shared" si="13"/>
        <v>600</v>
      </c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60">
      <c r="A33" s="29">
        <v>29</v>
      </c>
      <c r="B33" s="125"/>
      <c r="C33" s="72" t="s">
        <v>79</v>
      </c>
      <c r="D33" s="52" t="s">
        <v>80</v>
      </c>
      <c r="E33" s="34">
        <f t="shared" si="3"/>
        <v>240</v>
      </c>
      <c r="F33" s="34">
        <v>600</v>
      </c>
      <c r="G33" s="29">
        <f t="shared" si="4"/>
        <v>20</v>
      </c>
      <c r="H33" s="53">
        <f t="shared" si="5"/>
        <v>50</v>
      </c>
      <c r="I33" s="29" t="s">
        <v>8</v>
      </c>
      <c r="J33" s="31" t="s">
        <v>243</v>
      </c>
      <c r="K33" s="31" t="s">
        <v>243</v>
      </c>
      <c r="L33" s="31" t="s">
        <v>243</v>
      </c>
      <c r="M33" s="31" t="s">
        <v>243</v>
      </c>
      <c r="N33" s="31" t="s">
        <v>243</v>
      </c>
      <c r="O33" s="34">
        <f t="shared" si="6"/>
        <v>240</v>
      </c>
      <c r="P33" s="34">
        <f t="shared" si="13"/>
        <v>600</v>
      </c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67.5" customHeight="1">
      <c r="A34" s="29">
        <v>30</v>
      </c>
      <c r="B34" s="125"/>
      <c r="C34" s="72" t="s">
        <v>81</v>
      </c>
      <c r="D34" s="52" t="s">
        <v>212</v>
      </c>
      <c r="E34" s="34">
        <f t="shared" si="3"/>
        <v>312</v>
      </c>
      <c r="F34" s="34">
        <v>780</v>
      </c>
      <c r="G34" s="29">
        <f t="shared" si="4"/>
        <v>26</v>
      </c>
      <c r="H34" s="53">
        <f t="shared" si="5"/>
        <v>65</v>
      </c>
      <c r="I34" s="29" t="s">
        <v>8</v>
      </c>
      <c r="J34" s="31" t="s">
        <v>243</v>
      </c>
      <c r="K34" s="31" t="s">
        <v>243</v>
      </c>
      <c r="L34" s="31" t="s">
        <v>243</v>
      </c>
      <c r="M34" s="31" t="s">
        <v>243</v>
      </c>
      <c r="N34" s="31" t="s">
        <v>243</v>
      </c>
      <c r="O34" s="34">
        <f t="shared" si="6"/>
        <v>312</v>
      </c>
      <c r="P34" s="34">
        <f>F34</f>
        <v>780</v>
      </c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45">
      <c r="A35" s="29">
        <v>31</v>
      </c>
      <c r="B35" s="125"/>
      <c r="C35" s="72" t="s">
        <v>213</v>
      </c>
      <c r="D35" s="52" t="s">
        <v>214</v>
      </c>
      <c r="E35" s="34">
        <f t="shared" si="3"/>
        <v>312</v>
      </c>
      <c r="F35" s="34">
        <v>780</v>
      </c>
      <c r="G35" s="29">
        <f t="shared" si="4"/>
        <v>26</v>
      </c>
      <c r="H35" s="53">
        <f t="shared" si="5"/>
        <v>65</v>
      </c>
      <c r="I35" s="29" t="s">
        <v>8</v>
      </c>
      <c r="J35" s="31" t="s">
        <v>243</v>
      </c>
      <c r="K35" s="31" t="s">
        <v>243</v>
      </c>
      <c r="L35" s="31" t="s">
        <v>243</v>
      </c>
      <c r="M35" s="31" t="s">
        <v>243</v>
      </c>
      <c r="N35" s="31" t="s">
        <v>243</v>
      </c>
      <c r="O35" s="34">
        <f t="shared" si="6"/>
        <v>312</v>
      </c>
      <c r="P35" s="34">
        <f t="shared" si="13"/>
        <v>780</v>
      </c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30">
      <c r="A36" s="29">
        <v>32</v>
      </c>
      <c r="B36" s="125"/>
      <c r="C36" s="72" t="s">
        <v>215</v>
      </c>
      <c r="D36" s="52" t="s">
        <v>216</v>
      </c>
      <c r="E36" s="34">
        <f t="shared" si="3"/>
        <v>1032</v>
      </c>
      <c r="F36" s="34">
        <v>2580</v>
      </c>
      <c r="G36" s="29">
        <f t="shared" si="4"/>
        <v>86</v>
      </c>
      <c r="H36" s="53">
        <f t="shared" si="5"/>
        <v>215</v>
      </c>
      <c r="I36" s="29" t="s">
        <v>8</v>
      </c>
      <c r="J36" s="31" t="s">
        <v>243</v>
      </c>
      <c r="K36" s="31" t="s">
        <v>243</v>
      </c>
      <c r="L36" s="31" t="s">
        <v>243</v>
      </c>
      <c r="M36" s="31" t="s">
        <v>243</v>
      </c>
      <c r="N36" s="31" t="s">
        <v>243</v>
      </c>
      <c r="O36" s="34">
        <f t="shared" si="6"/>
        <v>1032</v>
      </c>
      <c r="P36" s="34">
        <f t="shared" si="13"/>
        <v>2580</v>
      </c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45">
      <c r="A37" s="29">
        <v>33</v>
      </c>
      <c r="B37" s="125"/>
      <c r="C37" s="72" t="s">
        <v>83</v>
      </c>
      <c r="D37" s="52" t="s">
        <v>84</v>
      </c>
      <c r="E37" s="34">
        <f t="shared" si="3"/>
        <v>48</v>
      </c>
      <c r="F37" s="34">
        <v>120</v>
      </c>
      <c r="G37" s="29">
        <f t="shared" si="4"/>
        <v>4</v>
      </c>
      <c r="H37" s="53">
        <f t="shared" si="5"/>
        <v>10</v>
      </c>
      <c r="I37" s="29" t="s">
        <v>8</v>
      </c>
      <c r="J37" s="31" t="s">
        <v>243</v>
      </c>
      <c r="K37" s="31" t="s">
        <v>243</v>
      </c>
      <c r="L37" s="31" t="s">
        <v>243</v>
      </c>
      <c r="M37" s="31" t="s">
        <v>243</v>
      </c>
      <c r="N37" s="31" t="s">
        <v>243</v>
      </c>
      <c r="O37" s="34">
        <f t="shared" si="6"/>
        <v>48</v>
      </c>
      <c r="P37" s="34">
        <f t="shared" si="13"/>
        <v>120</v>
      </c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45">
      <c r="A38" s="29">
        <v>34</v>
      </c>
      <c r="B38" s="126" t="s">
        <v>85</v>
      </c>
      <c r="C38" s="72" t="s">
        <v>86</v>
      </c>
      <c r="D38" s="52" t="s">
        <v>87</v>
      </c>
      <c r="E38" s="34">
        <f t="shared" si="3"/>
        <v>6768</v>
      </c>
      <c r="F38" s="34">
        <v>16920</v>
      </c>
      <c r="G38" s="29">
        <f t="shared" si="4"/>
        <v>564</v>
      </c>
      <c r="H38" s="53">
        <f t="shared" si="5"/>
        <v>1410</v>
      </c>
      <c r="I38" s="29" t="s">
        <v>8</v>
      </c>
      <c r="J38" s="29" t="s">
        <v>243</v>
      </c>
      <c r="K38" s="29" t="s">
        <v>10</v>
      </c>
      <c r="L38" s="29" t="s">
        <v>243</v>
      </c>
      <c r="M38" s="31" t="s">
        <v>243</v>
      </c>
      <c r="N38" s="31" t="s">
        <v>243</v>
      </c>
      <c r="O38" s="34">
        <f t="shared" si="6"/>
        <v>3384</v>
      </c>
      <c r="P38" s="34">
        <f>F38*0.5</f>
        <v>8460</v>
      </c>
      <c r="Q38" s="34"/>
      <c r="R38" s="34"/>
      <c r="S38" s="34">
        <f t="shared" ref="S38:S59" si="14">ROUNDUP(40%*T38,0)</f>
        <v>3384</v>
      </c>
      <c r="T38" s="34">
        <f>F38*0.5</f>
        <v>8460</v>
      </c>
      <c r="U38" s="34"/>
      <c r="V38" s="34"/>
      <c r="W38" s="34"/>
      <c r="X38" s="34"/>
      <c r="Y38" s="34"/>
      <c r="Z38" s="34"/>
    </row>
    <row r="39" spans="1:26" ht="45">
      <c r="A39" s="29">
        <v>35</v>
      </c>
      <c r="B39" s="126"/>
      <c r="C39" s="72" t="s">
        <v>88</v>
      </c>
      <c r="D39" s="52" t="s">
        <v>89</v>
      </c>
      <c r="E39" s="34">
        <f t="shared" si="3"/>
        <v>24</v>
      </c>
      <c r="F39" s="34">
        <v>60</v>
      </c>
      <c r="G39" s="29">
        <f t="shared" si="4"/>
        <v>2</v>
      </c>
      <c r="H39" s="53">
        <f t="shared" si="5"/>
        <v>5</v>
      </c>
      <c r="I39" s="29" t="s">
        <v>8</v>
      </c>
      <c r="J39" s="31" t="s">
        <v>243</v>
      </c>
      <c r="K39" s="31" t="s">
        <v>243</v>
      </c>
      <c r="L39" s="31" t="s">
        <v>243</v>
      </c>
      <c r="M39" s="31" t="s">
        <v>243</v>
      </c>
      <c r="N39" s="31" t="s">
        <v>243</v>
      </c>
      <c r="O39" s="34">
        <f t="shared" si="6"/>
        <v>24</v>
      </c>
      <c r="P39" s="34">
        <f>F39</f>
        <v>60</v>
      </c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30">
      <c r="A40" s="29">
        <v>36</v>
      </c>
      <c r="B40" s="126"/>
      <c r="C40" s="72" t="s">
        <v>90</v>
      </c>
      <c r="D40" s="52" t="s">
        <v>91</v>
      </c>
      <c r="E40" s="34">
        <f t="shared" si="3"/>
        <v>480</v>
      </c>
      <c r="F40" s="34">
        <v>1200</v>
      </c>
      <c r="G40" s="29">
        <f t="shared" si="4"/>
        <v>40</v>
      </c>
      <c r="H40" s="53">
        <f t="shared" si="5"/>
        <v>100</v>
      </c>
      <c r="I40" s="29" t="s">
        <v>8</v>
      </c>
      <c r="J40" s="29" t="s">
        <v>243</v>
      </c>
      <c r="K40" s="29" t="s">
        <v>10</v>
      </c>
      <c r="L40" s="31" t="s">
        <v>243</v>
      </c>
      <c r="M40" s="31" t="s">
        <v>243</v>
      </c>
      <c r="N40" s="31" t="s">
        <v>243</v>
      </c>
      <c r="O40" s="34">
        <f t="shared" si="6"/>
        <v>408</v>
      </c>
      <c r="P40" s="34">
        <f>F40*0.85</f>
        <v>1020</v>
      </c>
      <c r="Q40" s="34"/>
      <c r="R40" s="34"/>
      <c r="S40" s="34">
        <f t="shared" si="14"/>
        <v>72</v>
      </c>
      <c r="T40" s="34">
        <f>F40*0.15</f>
        <v>180</v>
      </c>
      <c r="U40" s="34"/>
      <c r="V40" s="34"/>
      <c r="W40" s="34"/>
      <c r="X40" s="34"/>
      <c r="Y40" s="34"/>
      <c r="Z40" s="34"/>
    </row>
    <row r="41" spans="1:26" ht="30">
      <c r="A41" s="29">
        <v>37</v>
      </c>
      <c r="B41" s="126"/>
      <c r="C41" s="72" t="s">
        <v>92</v>
      </c>
      <c r="D41" s="52" t="s">
        <v>93</v>
      </c>
      <c r="E41" s="34">
        <f t="shared" si="3"/>
        <v>96</v>
      </c>
      <c r="F41" s="34">
        <v>240</v>
      </c>
      <c r="G41" s="29">
        <f t="shared" si="4"/>
        <v>8</v>
      </c>
      <c r="H41" s="53">
        <f t="shared" si="5"/>
        <v>20</v>
      </c>
      <c r="I41" s="29" t="s">
        <v>8</v>
      </c>
      <c r="J41" s="31" t="s">
        <v>243</v>
      </c>
      <c r="K41" s="31" t="s">
        <v>243</v>
      </c>
      <c r="L41" s="31" t="s">
        <v>243</v>
      </c>
      <c r="M41" s="31" t="s">
        <v>243</v>
      </c>
      <c r="N41" s="31" t="s">
        <v>243</v>
      </c>
      <c r="O41" s="34">
        <f t="shared" si="6"/>
        <v>96</v>
      </c>
      <c r="P41" s="34">
        <f>F41</f>
        <v>240</v>
      </c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3" customHeight="1">
      <c r="A42" s="29">
        <v>38</v>
      </c>
      <c r="B42" s="126"/>
      <c r="C42" s="72" t="s">
        <v>94</v>
      </c>
      <c r="D42" s="52" t="s">
        <v>234</v>
      </c>
      <c r="E42" s="34">
        <f t="shared" si="3"/>
        <v>48</v>
      </c>
      <c r="F42" s="34">
        <v>120</v>
      </c>
      <c r="G42" s="29">
        <f t="shared" si="4"/>
        <v>4</v>
      </c>
      <c r="H42" s="53">
        <f t="shared" si="5"/>
        <v>10</v>
      </c>
      <c r="I42" s="29" t="s">
        <v>8</v>
      </c>
      <c r="J42" s="29" t="s">
        <v>243</v>
      </c>
      <c r="K42" s="29" t="s">
        <v>10</v>
      </c>
      <c r="L42" s="31" t="s">
        <v>243</v>
      </c>
      <c r="M42" s="31" t="s">
        <v>243</v>
      </c>
      <c r="N42" s="31" t="s">
        <v>243</v>
      </c>
      <c r="O42" s="34">
        <f t="shared" si="6"/>
        <v>24</v>
      </c>
      <c r="P42" s="34">
        <f>F42*0.5</f>
        <v>60</v>
      </c>
      <c r="Q42" s="34"/>
      <c r="R42" s="34"/>
      <c r="S42" s="34">
        <f t="shared" si="14"/>
        <v>24</v>
      </c>
      <c r="T42" s="34">
        <f>F42*0.5</f>
        <v>60</v>
      </c>
      <c r="U42" s="34"/>
      <c r="V42" s="34"/>
      <c r="W42" s="34"/>
      <c r="X42" s="34"/>
      <c r="Y42" s="34"/>
      <c r="Z42" s="34"/>
    </row>
    <row r="43" spans="1:26" ht="60">
      <c r="A43" s="29">
        <v>39</v>
      </c>
      <c r="B43" s="126"/>
      <c r="C43" s="72" t="s">
        <v>96</v>
      </c>
      <c r="D43" s="52" t="s">
        <v>235</v>
      </c>
      <c r="E43" s="34">
        <f t="shared" si="3"/>
        <v>48</v>
      </c>
      <c r="F43" s="34">
        <v>120</v>
      </c>
      <c r="G43" s="29">
        <f t="shared" si="4"/>
        <v>4</v>
      </c>
      <c r="H43" s="53">
        <f t="shared" si="5"/>
        <v>10</v>
      </c>
      <c r="I43" s="29" t="s">
        <v>8</v>
      </c>
      <c r="J43" s="31" t="s">
        <v>243</v>
      </c>
      <c r="K43" s="31" t="s">
        <v>243</v>
      </c>
      <c r="L43" s="31" t="s">
        <v>243</v>
      </c>
      <c r="M43" s="31" t="s">
        <v>243</v>
      </c>
      <c r="N43" s="31" t="s">
        <v>243</v>
      </c>
      <c r="O43" s="34">
        <f t="shared" si="6"/>
        <v>48</v>
      </c>
      <c r="P43" s="34">
        <f>F43</f>
        <v>120</v>
      </c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45">
      <c r="A44" s="29">
        <v>40</v>
      </c>
      <c r="B44" s="126"/>
      <c r="C44" s="72" t="s">
        <v>98</v>
      </c>
      <c r="D44" s="52" t="s">
        <v>99</v>
      </c>
      <c r="E44" s="34">
        <f t="shared" si="3"/>
        <v>120</v>
      </c>
      <c r="F44" s="34">
        <v>300</v>
      </c>
      <c r="G44" s="29">
        <f t="shared" si="4"/>
        <v>10</v>
      </c>
      <c r="H44" s="53">
        <f t="shared" si="5"/>
        <v>25</v>
      </c>
      <c r="I44" s="29" t="s">
        <v>8</v>
      </c>
      <c r="J44" s="31" t="s">
        <v>243</v>
      </c>
      <c r="K44" s="31" t="s">
        <v>243</v>
      </c>
      <c r="L44" s="31" t="s">
        <v>243</v>
      </c>
      <c r="M44" s="31" t="s">
        <v>243</v>
      </c>
      <c r="N44" s="31" t="s">
        <v>243</v>
      </c>
      <c r="O44" s="34">
        <f t="shared" si="6"/>
        <v>120</v>
      </c>
      <c r="P44" s="34">
        <f t="shared" ref="P44:P46" si="15">F44</f>
        <v>300</v>
      </c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60">
      <c r="A45" s="29">
        <v>41</v>
      </c>
      <c r="B45" s="126"/>
      <c r="C45" s="72" t="s">
        <v>217</v>
      </c>
      <c r="D45" s="52" t="s">
        <v>218</v>
      </c>
      <c r="E45" s="34">
        <f t="shared" si="3"/>
        <v>120</v>
      </c>
      <c r="F45" s="34">
        <v>300</v>
      </c>
      <c r="G45" s="29">
        <f t="shared" si="4"/>
        <v>10</v>
      </c>
      <c r="H45" s="53">
        <f t="shared" si="5"/>
        <v>25</v>
      </c>
      <c r="I45" s="29" t="s">
        <v>8</v>
      </c>
      <c r="J45" s="31" t="s">
        <v>243</v>
      </c>
      <c r="K45" s="31" t="s">
        <v>243</v>
      </c>
      <c r="L45" s="31" t="s">
        <v>243</v>
      </c>
      <c r="M45" s="31" t="s">
        <v>243</v>
      </c>
      <c r="N45" s="31" t="s">
        <v>243</v>
      </c>
      <c r="O45" s="34">
        <f t="shared" si="6"/>
        <v>120</v>
      </c>
      <c r="P45" s="34">
        <f t="shared" si="15"/>
        <v>300</v>
      </c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45">
      <c r="A46" s="29">
        <v>42</v>
      </c>
      <c r="B46" s="126"/>
      <c r="C46" s="72" t="s">
        <v>100</v>
      </c>
      <c r="D46" s="52" t="s">
        <v>101</v>
      </c>
      <c r="E46" s="34">
        <f t="shared" si="3"/>
        <v>120</v>
      </c>
      <c r="F46" s="34">
        <v>300</v>
      </c>
      <c r="G46" s="29">
        <f t="shared" si="4"/>
        <v>10</v>
      </c>
      <c r="H46" s="53">
        <f t="shared" si="5"/>
        <v>25</v>
      </c>
      <c r="I46" s="29" t="s">
        <v>8</v>
      </c>
      <c r="J46" s="31" t="s">
        <v>243</v>
      </c>
      <c r="K46" s="31" t="s">
        <v>243</v>
      </c>
      <c r="L46" s="31" t="s">
        <v>243</v>
      </c>
      <c r="M46" s="31" t="s">
        <v>243</v>
      </c>
      <c r="N46" s="31" t="s">
        <v>243</v>
      </c>
      <c r="O46" s="34">
        <f t="shared" si="6"/>
        <v>120</v>
      </c>
      <c r="P46" s="34">
        <f t="shared" si="15"/>
        <v>300</v>
      </c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3" customHeight="1">
      <c r="A47" s="29">
        <v>43</v>
      </c>
      <c r="B47" s="126"/>
      <c r="C47" s="72" t="s">
        <v>102</v>
      </c>
      <c r="D47" s="52" t="s">
        <v>103</v>
      </c>
      <c r="E47" s="34">
        <f t="shared" si="3"/>
        <v>1920</v>
      </c>
      <c r="F47" s="34">
        <v>4800</v>
      </c>
      <c r="G47" s="29">
        <f t="shared" si="4"/>
        <v>160</v>
      </c>
      <c r="H47" s="53">
        <f t="shared" si="5"/>
        <v>400</v>
      </c>
      <c r="I47" s="31" t="s">
        <v>8</v>
      </c>
      <c r="J47" s="31" t="s">
        <v>243</v>
      </c>
      <c r="K47" s="31" t="s">
        <v>243</v>
      </c>
      <c r="L47" s="31" t="s">
        <v>243</v>
      </c>
      <c r="M47" s="31" t="s">
        <v>243</v>
      </c>
      <c r="N47" s="31" t="s">
        <v>244</v>
      </c>
      <c r="O47" s="34">
        <f t="shared" si="6"/>
        <v>960</v>
      </c>
      <c r="P47" s="34">
        <f>F47*0.5</f>
        <v>2400</v>
      </c>
      <c r="Q47" s="34"/>
      <c r="R47" s="34"/>
      <c r="S47" s="34"/>
      <c r="T47" s="34"/>
      <c r="U47" s="34"/>
      <c r="V47" s="34"/>
      <c r="W47" s="34"/>
      <c r="X47" s="34"/>
      <c r="Y47" s="34">
        <f t="shared" ref="Y47:Y55" si="16">ROUNDUP(40%*Z47,0)</f>
        <v>960</v>
      </c>
      <c r="Z47" s="34">
        <f>F47*0.5</f>
        <v>2400</v>
      </c>
    </row>
    <row r="48" spans="1:26" ht="45">
      <c r="A48" s="29">
        <v>44</v>
      </c>
      <c r="B48" s="126"/>
      <c r="C48" s="72" t="s">
        <v>104</v>
      </c>
      <c r="D48" s="52" t="s">
        <v>105</v>
      </c>
      <c r="E48" s="34">
        <f t="shared" si="3"/>
        <v>864</v>
      </c>
      <c r="F48" s="34">
        <v>2160</v>
      </c>
      <c r="G48" s="29">
        <f t="shared" si="4"/>
        <v>72</v>
      </c>
      <c r="H48" s="53">
        <f t="shared" si="5"/>
        <v>180</v>
      </c>
      <c r="I48" s="31" t="s">
        <v>8</v>
      </c>
      <c r="J48" s="31" t="s">
        <v>243</v>
      </c>
      <c r="K48" s="31" t="s">
        <v>243</v>
      </c>
      <c r="L48" s="31" t="s">
        <v>243</v>
      </c>
      <c r="M48" s="31" t="s">
        <v>243</v>
      </c>
      <c r="N48" s="31" t="s">
        <v>244</v>
      </c>
      <c r="O48" s="34">
        <f t="shared" si="6"/>
        <v>432</v>
      </c>
      <c r="P48" s="34">
        <f>F48*0.5</f>
        <v>1080</v>
      </c>
      <c r="Q48" s="34"/>
      <c r="R48" s="34"/>
      <c r="S48" s="34"/>
      <c r="T48" s="34"/>
      <c r="U48" s="34"/>
      <c r="V48" s="34"/>
      <c r="W48" s="34"/>
      <c r="X48" s="34"/>
      <c r="Y48" s="34">
        <f t="shared" si="16"/>
        <v>432</v>
      </c>
      <c r="Z48" s="34">
        <f>F48*0.5</f>
        <v>1080</v>
      </c>
    </row>
    <row r="49" spans="1:26" ht="45">
      <c r="A49" s="29">
        <v>45</v>
      </c>
      <c r="B49" s="126"/>
      <c r="C49" s="72" t="s">
        <v>106</v>
      </c>
      <c r="D49" s="52" t="s">
        <v>107</v>
      </c>
      <c r="E49" s="34">
        <f t="shared" si="3"/>
        <v>864</v>
      </c>
      <c r="F49" s="34">
        <v>2160</v>
      </c>
      <c r="G49" s="29">
        <f t="shared" si="4"/>
        <v>72</v>
      </c>
      <c r="H49" s="53">
        <f t="shared" si="5"/>
        <v>180</v>
      </c>
      <c r="I49" s="31" t="s">
        <v>8</v>
      </c>
      <c r="J49" s="31" t="s">
        <v>243</v>
      </c>
      <c r="K49" s="31" t="s">
        <v>243</v>
      </c>
      <c r="L49" s="31" t="s">
        <v>243</v>
      </c>
      <c r="M49" s="31" t="s">
        <v>243</v>
      </c>
      <c r="N49" s="31" t="s">
        <v>244</v>
      </c>
      <c r="O49" s="34">
        <f t="shared" si="6"/>
        <v>432</v>
      </c>
      <c r="P49" s="34">
        <f>F49*0.5</f>
        <v>1080</v>
      </c>
      <c r="Q49" s="34"/>
      <c r="R49" s="34"/>
      <c r="S49" s="34"/>
      <c r="T49" s="34"/>
      <c r="U49" s="34"/>
      <c r="V49" s="34"/>
      <c r="W49" s="34"/>
      <c r="X49" s="34"/>
      <c r="Y49" s="34">
        <f t="shared" si="16"/>
        <v>432</v>
      </c>
      <c r="Z49" s="34">
        <f>F49*0.5</f>
        <v>1080</v>
      </c>
    </row>
    <row r="50" spans="1:26" ht="45">
      <c r="A50" s="29">
        <v>46</v>
      </c>
      <c r="B50" s="126"/>
      <c r="C50" s="72" t="s">
        <v>108</v>
      </c>
      <c r="D50" s="52" t="s">
        <v>109</v>
      </c>
      <c r="E50" s="34">
        <f t="shared" si="3"/>
        <v>480</v>
      </c>
      <c r="F50" s="34">
        <v>1200</v>
      </c>
      <c r="G50" s="29">
        <f t="shared" si="4"/>
        <v>40</v>
      </c>
      <c r="H50" s="53">
        <f t="shared" si="5"/>
        <v>100</v>
      </c>
      <c r="I50" s="31" t="s">
        <v>8</v>
      </c>
      <c r="J50" s="31" t="s">
        <v>243</v>
      </c>
      <c r="K50" s="31" t="s">
        <v>243</v>
      </c>
      <c r="L50" s="31" t="s">
        <v>243</v>
      </c>
      <c r="M50" s="31" t="s">
        <v>243</v>
      </c>
      <c r="N50" s="31" t="s">
        <v>244</v>
      </c>
      <c r="O50" s="34">
        <f t="shared" si="6"/>
        <v>240</v>
      </c>
      <c r="P50" s="34">
        <f>F50*0.5</f>
        <v>600</v>
      </c>
      <c r="Q50" s="34"/>
      <c r="R50" s="34"/>
      <c r="S50" s="34"/>
      <c r="T50" s="34"/>
      <c r="U50" s="34"/>
      <c r="V50" s="34"/>
      <c r="W50" s="34"/>
      <c r="X50" s="34"/>
      <c r="Y50" s="34">
        <f t="shared" si="16"/>
        <v>240</v>
      </c>
      <c r="Z50" s="34">
        <f>F50*0.5</f>
        <v>600</v>
      </c>
    </row>
    <row r="51" spans="1:26" ht="45">
      <c r="A51" s="29">
        <v>47</v>
      </c>
      <c r="B51" s="126"/>
      <c r="C51" s="72" t="s">
        <v>110</v>
      </c>
      <c r="D51" s="52" t="s">
        <v>111</v>
      </c>
      <c r="E51" s="34">
        <f t="shared" si="3"/>
        <v>240</v>
      </c>
      <c r="F51" s="34">
        <v>600</v>
      </c>
      <c r="G51" s="29">
        <f t="shared" si="4"/>
        <v>20</v>
      </c>
      <c r="H51" s="53">
        <f t="shared" si="5"/>
        <v>50</v>
      </c>
      <c r="I51" s="31" t="s">
        <v>8</v>
      </c>
      <c r="J51" s="31" t="s">
        <v>243</v>
      </c>
      <c r="K51" s="31" t="s">
        <v>243</v>
      </c>
      <c r="L51" s="31" t="s">
        <v>243</v>
      </c>
      <c r="M51" s="31" t="s">
        <v>243</v>
      </c>
      <c r="N51" s="31" t="s">
        <v>244</v>
      </c>
      <c r="O51" s="34">
        <f t="shared" si="6"/>
        <v>120</v>
      </c>
      <c r="P51" s="34">
        <f>F51*0.5</f>
        <v>300</v>
      </c>
      <c r="Q51" s="34"/>
      <c r="R51" s="34"/>
      <c r="S51" s="34"/>
      <c r="T51" s="34"/>
      <c r="U51" s="34"/>
      <c r="V51" s="34"/>
      <c r="W51" s="34"/>
      <c r="X51" s="34"/>
      <c r="Y51" s="34">
        <f t="shared" si="16"/>
        <v>120</v>
      </c>
      <c r="Z51" s="34">
        <f>F51*0.5</f>
        <v>300</v>
      </c>
    </row>
    <row r="52" spans="1:26" ht="45">
      <c r="A52" s="29">
        <v>48</v>
      </c>
      <c r="B52" s="126"/>
      <c r="C52" s="72" t="s">
        <v>112</v>
      </c>
      <c r="D52" s="52" t="s">
        <v>113</v>
      </c>
      <c r="E52" s="34">
        <f t="shared" si="3"/>
        <v>240</v>
      </c>
      <c r="F52" s="34">
        <v>600</v>
      </c>
      <c r="G52" s="29">
        <f t="shared" si="4"/>
        <v>20</v>
      </c>
      <c r="H52" s="53">
        <f t="shared" si="5"/>
        <v>50</v>
      </c>
      <c r="I52" s="31" t="s">
        <v>8</v>
      </c>
      <c r="J52" s="31" t="s">
        <v>243</v>
      </c>
      <c r="K52" s="31" t="s">
        <v>243</v>
      </c>
      <c r="L52" s="31" t="s">
        <v>11</v>
      </c>
      <c r="M52" s="31" t="s">
        <v>243</v>
      </c>
      <c r="N52" s="31" t="s">
        <v>244</v>
      </c>
      <c r="O52" s="34">
        <f t="shared" si="6"/>
        <v>144</v>
      </c>
      <c r="P52" s="34">
        <f>F52*0.6</f>
        <v>360</v>
      </c>
      <c r="Q52" s="34"/>
      <c r="R52" s="34"/>
      <c r="S52" s="34"/>
      <c r="T52" s="34"/>
      <c r="U52" s="34">
        <f t="shared" si="8"/>
        <v>48</v>
      </c>
      <c r="V52" s="34">
        <f>F52*0.2</f>
        <v>120</v>
      </c>
      <c r="W52" s="34"/>
      <c r="X52" s="34"/>
      <c r="Y52" s="34">
        <f t="shared" si="16"/>
        <v>48</v>
      </c>
      <c r="Z52" s="34">
        <f>F52*0.2</f>
        <v>120</v>
      </c>
    </row>
    <row r="53" spans="1:26" ht="45">
      <c r="A53" s="29">
        <v>49</v>
      </c>
      <c r="B53" s="126"/>
      <c r="C53" s="72" t="s">
        <v>114</v>
      </c>
      <c r="D53" s="52" t="s">
        <v>115</v>
      </c>
      <c r="E53" s="34">
        <f t="shared" si="3"/>
        <v>120</v>
      </c>
      <c r="F53" s="34">
        <v>300</v>
      </c>
      <c r="G53" s="29">
        <f t="shared" si="4"/>
        <v>10</v>
      </c>
      <c r="H53" s="53">
        <f t="shared" si="5"/>
        <v>25</v>
      </c>
      <c r="I53" s="31" t="s">
        <v>8</v>
      </c>
      <c r="J53" s="31" t="s">
        <v>243</v>
      </c>
      <c r="K53" s="31" t="s">
        <v>243</v>
      </c>
      <c r="L53" s="31" t="s">
        <v>11</v>
      </c>
      <c r="M53" s="31" t="s">
        <v>243</v>
      </c>
      <c r="N53" s="31" t="s">
        <v>244</v>
      </c>
      <c r="O53" s="34">
        <f t="shared" si="6"/>
        <v>72</v>
      </c>
      <c r="P53" s="34">
        <f>F53*0.6</f>
        <v>180</v>
      </c>
      <c r="Q53" s="34"/>
      <c r="R53" s="34"/>
      <c r="S53" s="34"/>
      <c r="T53" s="34"/>
      <c r="U53" s="34">
        <f t="shared" si="8"/>
        <v>24</v>
      </c>
      <c r="V53" s="34">
        <f>F53*0.2</f>
        <v>60</v>
      </c>
      <c r="W53" s="34"/>
      <c r="X53" s="34"/>
      <c r="Y53" s="34">
        <f t="shared" si="16"/>
        <v>24</v>
      </c>
      <c r="Z53" s="34">
        <f>F53*0.2</f>
        <v>60</v>
      </c>
    </row>
    <row r="54" spans="1:26" ht="40.5" customHeight="1">
      <c r="A54" s="29">
        <v>50</v>
      </c>
      <c r="B54" s="126"/>
      <c r="C54" s="72" t="s">
        <v>116</v>
      </c>
      <c r="D54" s="52" t="s">
        <v>117</v>
      </c>
      <c r="E54" s="34">
        <f t="shared" si="3"/>
        <v>1680</v>
      </c>
      <c r="F54" s="34">
        <v>4200</v>
      </c>
      <c r="G54" s="29">
        <f t="shared" si="4"/>
        <v>140</v>
      </c>
      <c r="H54" s="53">
        <f t="shared" si="5"/>
        <v>350</v>
      </c>
      <c r="I54" s="31" t="s">
        <v>8</v>
      </c>
      <c r="J54" s="31" t="s">
        <v>243</v>
      </c>
      <c r="K54" s="31" t="s">
        <v>243</v>
      </c>
      <c r="L54" s="31" t="s">
        <v>11</v>
      </c>
      <c r="M54" s="31" t="s">
        <v>243</v>
      </c>
      <c r="N54" s="31" t="s">
        <v>244</v>
      </c>
      <c r="O54" s="34">
        <f t="shared" si="6"/>
        <v>504</v>
      </c>
      <c r="P54" s="34">
        <f>F54*0.3</f>
        <v>1260</v>
      </c>
      <c r="Q54" s="34"/>
      <c r="R54" s="34"/>
      <c r="S54" s="34"/>
      <c r="T54" s="34"/>
      <c r="U54" s="34">
        <f t="shared" si="8"/>
        <v>672</v>
      </c>
      <c r="V54" s="34">
        <f>F54*0.4</f>
        <v>1680</v>
      </c>
      <c r="W54" s="34"/>
      <c r="X54" s="34"/>
      <c r="Y54" s="34">
        <f t="shared" si="16"/>
        <v>504</v>
      </c>
      <c r="Z54" s="34">
        <f>F54*0.3</f>
        <v>1260</v>
      </c>
    </row>
    <row r="55" spans="1:26" ht="30">
      <c r="A55" s="29">
        <v>51</v>
      </c>
      <c r="B55" s="126"/>
      <c r="C55" s="72" t="s">
        <v>118</v>
      </c>
      <c r="D55" s="52" t="s">
        <v>219</v>
      </c>
      <c r="E55" s="34">
        <f t="shared" si="3"/>
        <v>480</v>
      </c>
      <c r="F55" s="34">
        <v>1200</v>
      </c>
      <c r="G55" s="29">
        <f t="shared" si="4"/>
        <v>40</v>
      </c>
      <c r="H55" s="53">
        <f t="shared" si="5"/>
        <v>100</v>
      </c>
      <c r="I55" s="31" t="s">
        <v>8</v>
      </c>
      <c r="J55" s="31" t="s">
        <v>243</v>
      </c>
      <c r="K55" s="31" t="s">
        <v>243</v>
      </c>
      <c r="L55" s="31" t="s">
        <v>243</v>
      </c>
      <c r="M55" s="31" t="s">
        <v>243</v>
      </c>
      <c r="N55" s="31" t="s">
        <v>244</v>
      </c>
      <c r="O55" s="34">
        <f t="shared" si="6"/>
        <v>240</v>
      </c>
      <c r="P55" s="34">
        <f>F55*0.5</f>
        <v>600</v>
      </c>
      <c r="Q55" s="34"/>
      <c r="R55" s="34"/>
      <c r="S55" s="34"/>
      <c r="T55" s="34"/>
      <c r="U55" s="34">
        <f t="shared" si="8"/>
        <v>0</v>
      </c>
      <c r="V55" s="34"/>
      <c r="W55" s="34"/>
      <c r="X55" s="34"/>
      <c r="Y55" s="34">
        <f t="shared" si="16"/>
        <v>240</v>
      </c>
      <c r="Z55" s="34">
        <f>F55*0.5</f>
        <v>600</v>
      </c>
    </row>
    <row r="56" spans="1:26" ht="30">
      <c r="A56" s="29">
        <v>52</v>
      </c>
      <c r="B56" s="126" t="s">
        <v>122</v>
      </c>
      <c r="C56" s="72" t="s">
        <v>123</v>
      </c>
      <c r="D56" s="52" t="s">
        <v>124</v>
      </c>
      <c r="E56" s="34">
        <f t="shared" si="3"/>
        <v>120</v>
      </c>
      <c r="F56" s="34">
        <v>300</v>
      </c>
      <c r="G56" s="29">
        <f t="shared" si="4"/>
        <v>10</v>
      </c>
      <c r="H56" s="53">
        <f t="shared" si="5"/>
        <v>25</v>
      </c>
      <c r="I56" s="31" t="s">
        <v>8</v>
      </c>
      <c r="J56" s="31" t="s">
        <v>243</v>
      </c>
      <c r="K56" s="31" t="s">
        <v>10</v>
      </c>
      <c r="L56" s="31" t="s">
        <v>11</v>
      </c>
      <c r="M56" s="31" t="s">
        <v>12</v>
      </c>
      <c r="N56" s="31" t="s">
        <v>243</v>
      </c>
      <c r="O56" s="34">
        <f t="shared" si="6"/>
        <v>48</v>
      </c>
      <c r="P56" s="34">
        <f>F56*0.4</f>
        <v>120</v>
      </c>
      <c r="Q56" s="34"/>
      <c r="R56" s="34"/>
      <c r="S56" s="34">
        <f t="shared" si="14"/>
        <v>24</v>
      </c>
      <c r="T56" s="34">
        <f>F56*0.2</f>
        <v>60</v>
      </c>
      <c r="U56" s="34">
        <f t="shared" si="8"/>
        <v>24</v>
      </c>
      <c r="V56" s="34">
        <f>F56*0.2</f>
        <v>60</v>
      </c>
      <c r="W56" s="34">
        <f t="shared" si="9"/>
        <v>24</v>
      </c>
      <c r="X56" s="34">
        <f>F56*0.2</f>
        <v>60</v>
      </c>
      <c r="Y56" s="34"/>
      <c r="Z56" s="34"/>
    </row>
    <row r="57" spans="1:26" ht="30">
      <c r="A57" s="29">
        <v>53</v>
      </c>
      <c r="B57" s="126"/>
      <c r="C57" s="72" t="s">
        <v>125</v>
      </c>
      <c r="D57" s="52" t="s">
        <v>126</v>
      </c>
      <c r="E57" s="34">
        <f t="shared" si="3"/>
        <v>1560</v>
      </c>
      <c r="F57" s="34">
        <v>3900</v>
      </c>
      <c r="G57" s="29">
        <f t="shared" si="4"/>
        <v>130</v>
      </c>
      <c r="H57" s="53">
        <f t="shared" si="5"/>
        <v>325</v>
      </c>
      <c r="I57" s="31" t="s">
        <v>8</v>
      </c>
      <c r="J57" s="31" t="s">
        <v>243</v>
      </c>
      <c r="K57" s="31" t="s">
        <v>10</v>
      </c>
      <c r="L57" s="31" t="s">
        <v>11</v>
      </c>
      <c r="M57" s="31" t="s">
        <v>12</v>
      </c>
      <c r="N57" s="31" t="s">
        <v>243</v>
      </c>
      <c r="O57" s="34">
        <f t="shared" si="6"/>
        <v>624</v>
      </c>
      <c r="P57" s="34">
        <f>F57*0.4</f>
        <v>1560</v>
      </c>
      <c r="Q57" s="34"/>
      <c r="R57" s="34"/>
      <c r="S57" s="34">
        <f t="shared" si="14"/>
        <v>312</v>
      </c>
      <c r="T57" s="34">
        <f>F57*0.2</f>
        <v>780</v>
      </c>
      <c r="U57" s="34">
        <f t="shared" si="8"/>
        <v>312</v>
      </c>
      <c r="V57" s="34">
        <f>F57*0.2</f>
        <v>780</v>
      </c>
      <c r="W57" s="34">
        <f t="shared" si="9"/>
        <v>312</v>
      </c>
      <c r="X57" s="34">
        <f>F57*0.2</f>
        <v>780</v>
      </c>
      <c r="Y57" s="34"/>
      <c r="Z57" s="34"/>
    </row>
    <row r="58" spans="1:26" ht="45">
      <c r="A58" s="29">
        <v>54</v>
      </c>
      <c r="B58" s="126"/>
      <c r="C58" s="72" t="s">
        <v>129</v>
      </c>
      <c r="D58" s="52" t="s">
        <v>130</v>
      </c>
      <c r="E58" s="34">
        <f t="shared" si="3"/>
        <v>120</v>
      </c>
      <c r="F58" s="34">
        <v>300</v>
      </c>
      <c r="G58" s="29">
        <f t="shared" si="4"/>
        <v>10</v>
      </c>
      <c r="H58" s="53">
        <f t="shared" si="5"/>
        <v>25</v>
      </c>
      <c r="I58" s="31" t="s">
        <v>8</v>
      </c>
      <c r="J58" s="31" t="s">
        <v>243</v>
      </c>
      <c r="K58" s="31" t="s">
        <v>10</v>
      </c>
      <c r="L58" s="31" t="s">
        <v>11</v>
      </c>
      <c r="M58" s="31" t="s">
        <v>12</v>
      </c>
      <c r="N58" s="31" t="s">
        <v>243</v>
      </c>
      <c r="O58" s="34">
        <f t="shared" si="6"/>
        <v>48</v>
      </c>
      <c r="P58" s="34">
        <f>F58*0.4</f>
        <v>120</v>
      </c>
      <c r="Q58" s="34"/>
      <c r="R58" s="34"/>
      <c r="S58" s="34">
        <f t="shared" si="14"/>
        <v>24</v>
      </c>
      <c r="T58" s="34">
        <f>F58*0.2</f>
        <v>60</v>
      </c>
      <c r="U58" s="34">
        <f t="shared" si="8"/>
        <v>24</v>
      </c>
      <c r="V58" s="34">
        <f>F58*0.2</f>
        <v>60</v>
      </c>
      <c r="W58" s="34">
        <f t="shared" si="9"/>
        <v>24</v>
      </c>
      <c r="X58" s="34">
        <f>F58*0.2</f>
        <v>60</v>
      </c>
      <c r="Y58" s="34"/>
      <c r="Z58" s="34"/>
    </row>
    <row r="59" spans="1:26" ht="30">
      <c r="A59" s="29">
        <v>55</v>
      </c>
      <c r="B59" s="126"/>
      <c r="C59" s="72" t="s">
        <v>133</v>
      </c>
      <c r="D59" s="52" t="s">
        <v>134</v>
      </c>
      <c r="E59" s="34">
        <f t="shared" si="3"/>
        <v>120</v>
      </c>
      <c r="F59" s="34">
        <v>300</v>
      </c>
      <c r="G59" s="29">
        <f t="shared" si="4"/>
        <v>10</v>
      </c>
      <c r="H59" s="53">
        <f t="shared" si="5"/>
        <v>25</v>
      </c>
      <c r="I59" s="31" t="s">
        <v>8</v>
      </c>
      <c r="J59" s="31" t="s">
        <v>243</v>
      </c>
      <c r="K59" s="31" t="s">
        <v>10</v>
      </c>
      <c r="L59" s="31" t="s">
        <v>11</v>
      </c>
      <c r="M59" s="31" t="s">
        <v>12</v>
      </c>
      <c r="N59" s="31" t="s">
        <v>243</v>
      </c>
      <c r="O59" s="34">
        <f t="shared" si="6"/>
        <v>48</v>
      </c>
      <c r="P59" s="34">
        <f>F59*0.4</f>
        <v>120</v>
      </c>
      <c r="Q59" s="34"/>
      <c r="R59" s="34"/>
      <c r="S59" s="34">
        <f t="shared" si="14"/>
        <v>24</v>
      </c>
      <c r="T59" s="34">
        <f>F59*0.2</f>
        <v>60</v>
      </c>
      <c r="U59" s="34">
        <f t="shared" si="8"/>
        <v>24</v>
      </c>
      <c r="V59" s="34">
        <f>F59*0.2</f>
        <v>60</v>
      </c>
      <c r="W59" s="34">
        <f t="shared" si="9"/>
        <v>24</v>
      </c>
      <c r="X59" s="34">
        <f>F59*0.2</f>
        <v>60</v>
      </c>
      <c r="Y59" s="34"/>
      <c r="Z59" s="34"/>
    </row>
    <row r="60" spans="1:26" ht="45">
      <c r="A60" s="29">
        <v>56</v>
      </c>
      <c r="B60" s="126"/>
      <c r="C60" s="72" t="s">
        <v>137</v>
      </c>
      <c r="D60" s="52" t="s">
        <v>138</v>
      </c>
      <c r="E60" s="34">
        <f t="shared" si="3"/>
        <v>1248</v>
      </c>
      <c r="F60" s="34">
        <v>3120</v>
      </c>
      <c r="G60" s="29">
        <f t="shared" si="4"/>
        <v>104</v>
      </c>
      <c r="H60" s="53">
        <f t="shared" si="5"/>
        <v>260</v>
      </c>
      <c r="I60" s="29" t="s">
        <v>8</v>
      </c>
      <c r="J60" s="31" t="s">
        <v>243</v>
      </c>
      <c r="K60" s="31" t="s">
        <v>243</v>
      </c>
      <c r="L60" s="31" t="s">
        <v>243</v>
      </c>
      <c r="M60" s="31" t="s">
        <v>243</v>
      </c>
      <c r="N60" s="31" t="s">
        <v>243</v>
      </c>
      <c r="O60" s="34">
        <f t="shared" si="6"/>
        <v>1248</v>
      </c>
      <c r="P60" s="34">
        <f>F60</f>
        <v>3120</v>
      </c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45">
      <c r="A61" s="29">
        <v>57</v>
      </c>
      <c r="B61" s="126"/>
      <c r="C61" s="72" t="s">
        <v>139</v>
      </c>
      <c r="D61" s="52" t="s">
        <v>140</v>
      </c>
      <c r="E61" s="34">
        <f t="shared" si="3"/>
        <v>216</v>
      </c>
      <c r="F61" s="34">
        <v>540</v>
      </c>
      <c r="G61" s="29">
        <f t="shared" si="4"/>
        <v>18</v>
      </c>
      <c r="H61" s="53">
        <f t="shared" si="5"/>
        <v>45</v>
      </c>
      <c r="I61" s="29" t="s">
        <v>8</v>
      </c>
      <c r="J61" s="31" t="s">
        <v>243</v>
      </c>
      <c r="K61" s="31" t="s">
        <v>243</v>
      </c>
      <c r="L61" s="31" t="s">
        <v>243</v>
      </c>
      <c r="M61" s="31" t="s">
        <v>243</v>
      </c>
      <c r="N61" s="31" t="s">
        <v>243</v>
      </c>
      <c r="O61" s="34">
        <f t="shared" si="6"/>
        <v>216</v>
      </c>
      <c r="P61" s="34">
        <f t="shared" ref="P61:P86" si="17">F61</f>
        <v>540</v>
      </c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60">
      <c r="A62" s="29">
        <v>58</v>
      </c>
      <c r="B62" s="126"/>
      <c r="C62" s="72" t="s">
        <v>141</v>
      </c>
      <c r="D62" s="52" t="s">
        <v>142</v>
      </c>
      <c r="E62" s="34">
        <f t="shared" si="3"/>
        <v>456</v>
      </c>
      <c r="F62" s="34">
        <v>1140</v>
      </c>
      <c r="G62" s="29">
        <f t="shared" si="4"/>
        <v>38</v>
      </c>
      <c r="H62" s="53">
        <f t="shared" si="5"/>
        <v>95</v>
      </c>
      <c r="I62" s="29" t="s">
        <v>8</v>
      </c>
      <c r="J62" s="31" t="s">
        <v>243</v>
      </c>
      <c r="K62" s="31" t="s">
        <v>243</v>
      </c>
      <c r="L62" s="31" t="s">
        <v>243</v>
      </c>
      <c r="M62" s="31" t="s">
        <v>243</v>
      </c>
      <c r="N62" s="31" t="s">
        <v>243</v>
      </c>
      <c r="O62" s="34">
        <f t="shared" si="6"/>
        <v>456</v>
      </c>
      <c r="P62" s="34">
        <f t="shared" si="17"/>
        <v>1140</v>
      </c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spans="1:26" ht="60">
      <c r="A63" s="29">
        <v>59</v>
      </c>
      <c r="B63" s="126"/>
      <c r="C63" s="72" t="s">
        <v>143</v>
      </c>
      <c r="D63" s="52" t="s">
        <v>144</v>
      </c>
      <c r="E63" s="34">
        <f t="shared" si="3"/>
        <v>120</v>
      </c>
      <c r="F63" s="34">
        <v>300</v>
      </c>
      <c r="G63" s="29">
        <f t="shared" si="4"/>
        <v>10</v>
      </c>
      <c r="H63" s="53">
        <f t="shared" si="5"/>
        <v>25</v>
      </c>
      <c r="I63" s="29" t="s">
        <v>8</v>
      </c>
      <c r="J63" s="31" t="s">
        <v>243</v>
      </c>
      <c r="K63" s="31" t="s">
        <v>243</v>
      </c>
      <c r="L63" s="31" t="s">
        <v>243</v>
      </c>
      <c r="M63" s="31" t="s">
        <v>243</v>
      </c>
      <c r="N63" s="31" t="s">
        <v>243</v>
      </c>
      <c r="O63" s="34">
        <f t="shared" si="6"/>
        <v>120</v>
      </c>
      <c r="P63" s="34">
        <f t="shared" si="17"/>
        <v>300</v>
      </c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spans="1:26" ht="45">
      <c r="A64" s="29">
        <v>60</v>
      </c>
      <c r="B64" s="126"/>
      <c r="C64" s="72" t="s">
        <v>149</v>
      </c>
      <c r="D64" s="52" t="s">
        <v>150</v>
      </c>
      <c r="E64" s="34">
        <f t="shared" si="3"/>
        <v>456</v>
      </c>
      <c r="F64" s="34">
        <v>1140</v>
      </c>
      <c r="G64" s="29">
        <f t="shared" si="4"/>
        <v>38</v>
      </c>
      <c r="H64" s="53">
        <f t="shared" si="5"/>
        <v>95</v>
      </c>
      <c r="I64" s="29" t="s">
        <v>8</v>
      </c>
      <c r="J64" s="31" t="s">
        <v>243</v>
      </c>
      <c r="K64" s="31" t="s">
        <v>243</v>
      </c>
      <c r="L64" s="31" t="s">
        <v>243</v>
      </c>
      <c r="M64" s="31" t="s">
        <v>243</v>
      </c>
      <c r="N64" s="31" t="s">
        <v>243</v>
      </c>
      <c r="O64" s="34">
        <f t="shared" si="6"/>
        <v>456</v>
      </c>
      <c r="P64" s="34">
        <f t="shared" si="17"/>
        <v>1140</v>
      </c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spans="1:26" ht="45">
      <c r="A65" s="29">
        <v>61</v>
      </c>
      <c r="B65" s="126"/>
      <c r="C65" s="72" t="s">
        <v>151</v>
      </c>
      <c r="D65" s="52" t="s">
        <v>152</v>
      </c>
      <c r="E65" s="34">
        <f t="shared" si="3"/>
        <v>120</v>
      </c>
      <c r="F65" s="34">
        <v>300</v>
      </c>
      <c r="G65" s="29">
        <f t="shared" si="4"/>
        <v>10</v>
      </c>
      <c r="H65" s="53">
        <f t="shared" si="5"/>
        <v>25</v>
      </c>
      <c r="I65" s="29" t="s">
        <v>8</v>
      </c>
      <c r="J65" s="31" t="s">
        <v>243</v>
      </c>
      <c r="K65" s="31" t="s">
        <v>243</v>
      </c>
      <c r="L65" s="31" t="s">
        <v>243</v>
      </c>
      <c r="M65" s="31" t="s">
        <v>243</v>
      </c>
      <c r="N65" s="31" t="s">
        <v>243</v>
      </c>
      <c r="O65" s="34">
        <f t="shared" si="6"/>
        <v>120</v>
      </c>
      <c r="P65" s="34">
        <f t="shared" si="17"/>
        <v>300</v>
      </c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spans="1:26" ht="45">
      <c r="A66" s="29">
        <v>62</v>
      </c>
      <c r="B66" s="126"/>
      <c r="C66" s="72" t="s">
        <v>153</v>
      </c>
      <c r="D66" s="52" t="s">
        <v>154</v>
      </c>
      <c r="E66" s="34">
        <f t="shared" si="3"/>
        <v>144</v>
      </c>
      <c r="F66" s="34">
        <v>360</v>
      </c>
      <c r="G66" s="29">
        <f t="shared" si="4"/>
        <v>12</v>
      </c>
      <c r="H66" s="53">
        <f t="shared" si="5"/>
        <v>30</v>
      </c>
      <c r="I66" s="29" t="s">
        <v>8</v>
      </c>
      <c r="J66" s="31" t="s">
        <v>243</v>
      </c>
      <c r="K66" s="31" t="s">
        <v>243</v>
      </c>
      <c r="L66" s="31" t="s">
        <v>243</v>
      </c>
      <c r="M66" s="31" t="s">
        <v>243</v>
      </c>
      <c r="N66" s="31" t="s">
        <v>243</v>
      </c>
      <c r="O66" s="34">
        <f t="shared" si="6"/>
        <v>144</v>
      </c>
      <c r="P66" s="34">
        <f t="shared" si="17"/>
        <v>360</v>
      </c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spans="1:26" ht="60">
      <c r="A67" s="29">
        <v>63</v>
      </c>
      <c r="B67" s="126"/>
      <c r="C67" s="72" t="s">
        <v>159</v>
      </c>
      <c r="D67" s="52" t="s">
        <v>160</v>
      </c>
      <c r="E67" s="34">
        <f t="shared" si="3"/>
        <v>24</v>
      </c>
      <c r="F67" s="34">
        <v>60</v>
      </c>
      <c r="G67" s="29">
        <f t="shared" si="4"/>
        <v>2</v>
      </c>
      <c r="H67" s="53">
        <f t="shared" si="5"/>
        <v>5</v>
      </c>
      <c r="I67" s="29" t="s">
        <v>8</v>
      </c>
      <c r="J67" s="31" t="s">
        <v>243</v>
      </c>
      <c r="K67" s="31" t="s">
        <v>243</v>
      </c>
      <c r="L67" s="31" t="s">
        <v>243</v>
      </c>
      <c r="M67" s="31" t="s">
        <v>243</v>
      </c>
      <c r="N67" s="31" t="s">
        <v>243</v>
      </c>
      <c r="O67" s="34">
        <f t="shared" si="6"/>
        <v>24</v>
      </c>
      <c r="P67" s="34">
        <f t="shared" si="17"/>
        <v>60</v>
      </c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spans="1:26" ht="45">
      <c r="A68" s="29">
        <v>64</v>
      </c>
      <c r="B68" s="126"/>
      <c r="C68" s="72" t="s">
        <v>161</v>
      </c>
      <c r="D68" s="52" t="s">
        <v>162</v>
      </c>
      <c r="E68" s="34">
        <f t="shared" si="3"/>
        <v>72</v>
      </c>
      <c r="F68" s="34">
        <v>180</v>
      </c>
      <c r="G68" s="29">
        <f t="shared" si="4"/>
        <v>6</v>
      </c>
      <c r="H68" s="53">
        <f t="shared" si="5"/>
        <v>15</v>
      </c>
      <c r="I68" s="29" t="s">
        <v>8</v>
      </c>
      <c r="J68" s="31" t="s">
        <v>243</v>
      </c>
      <c r="K68" s="31" t="s">
        <v>243</v>
      </c>
      <c r="L68" s="31" t="s">
        <v>243</v>
      </c>
      <c r="M68" s="31" t="s">
        <v>243</v>
      </c>
      <c r="N68" s="31" t="s">
        <v>243</v>
      </c>
      <c r="O68" s="34">
        <f t="shared" si="6"/>
        <v>72</v>
      </c>
      <c r="P68" s="34">
        <f t="shared" si="17"/>
        <v>180</v>
      </c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spans="1:26" ht="45">
      <c r="A69" s="29">
        <v>65</v>
      </c>
      <c r="B69" s="126"/>
      <c r="C69" s="72" t="s">
        <v>163</v>
      </c>
      <c r="D69" s="52" t="s">
        <v>164</v>
      </c>
      <c r="E69" s="34">
        <f t="shared" si="3"/>
        <v>72</v>
      </c>
      <c r="F69" s="34">
        <v>180</v>
      </c>
      <c r="G69" s="29">
        <f t="shared" si="4"/>
        <v>6</v>
      </c>
      <c r="H69" s="53">
        <f t="shared" si="5"/>
        <v>15</v>
      </c>
      <c r="I69" s="29" t="s">
        <v>8</v>
      </c>
      <c r="J69" s="31" t="s">
        <v>243</v>
      </c>
      <c r="K69" s="31" t="s">
        <v>243</v>
      </c>
      <c r="L69" s="31" t="s">
        <v>243</v>
      </c>
      <c r="M69" s="31" t="s">
        <v>243</v>
      </c>
      <c r="N69" s="31" t="s">
        <v>243</v>
      </c>
      <c r="O69" s="34">
        <f t="shared" si="6"/>
        <v>72</v>
      </c>
      <c r="P69" s="34">
        <f>F69</f>
        <v>180</v>
      </c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spans="1:26" ht="60">
      <c r="A70" s="29">
        <v>66</v>
      </c>
      <c r="B70" s="126"/>
      <c r="C70" s="72" t="s">
        <v>165</v>
      </c>
      <c r="D70" s="52" t="s">
        <v>236</v>
      </c>
      <c r="E70" s="34">
        <f t="shared" ref="E70:E86" si="18">ROUNDUP(F70*40%,0)</f>
        <v>96</v>
      </c>
      <c r="F70" s="34">
        <v>240</v>
      </c>
      <c r="G70" s="29">
        <f t="shared" ref="G70:G86" si="19">E70/12</f>
        <v>8</v>
      </c>
      <c r="H70" s="53">
        <f t="shared" ref="H70:H86" si="20">F70/12</f>
        <v>20</v>
      </c>
      <c r="I70" s="29" t="s">
        <v>8</v>
      </c>
      <c r="J70" s="31" t="s">
        <v>243</v>
      </c>
      <c r="K70" s="31" t="s">
        <v>243</v>
      </c>
      <c r="L70" s="31" t="s">
        <v>243</v>
      </c>
      <c r="M70" s="31" t="s">
        <v>243</v>
      </c>
      <c r="N70" s="31" t="s">
        <v>243</v>
      </c>
      <c r="O70" s="34">
        <f t="shared" ref="O70:O86" si="21">ROUNDUP(40%*P70,0)</f>
        <v>96</v>
      </c>
      <c r="P70" s="34">
        <f t="shared" si="17"/>
        <v>240</v>
      </c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spans="1:26" ht="75">
      <c r="A71" s="29">
        <v>67</v>
      </c>
      <c r="B71" s="126"/>
      <c r="C71" s="72" t="s">
        <v>167</v>
      </c>
      <c r="D71" s="52" t="s">
        <v>237</v>
      </c>
      <c r="E71" s="34">
        <f t="shared" si="18"/>
        <v>96</v>
      </c>
      <c r="F71" s="34">
        <v>240</v>
      </c>
      <c r="G71" s="29">
        <f t="shared" si="19"/>
        <v>8</v>
      </c>
      <c r="H71" s="53">
        <f t="shared" si="20"/>
        <v>20</v>
      </c>
      <c r="I71" s="29" t="s">
        <v>8</v>
      </c>
      <c r="J71" s="31" t="s">
        <v>243</v>
      </c>
      <c r="K71" s="31" t="s">
        <v>243</v>
      </c>
      <c r="L71" s="31" t="s">
        <v>243</v>
      </c>
      <c r="M71" s="31" t="s">
        <v>243</v>
      </c>
      <c r="N71" s="31" t="s">
        <v>243</v>
      </c>
      <c r="O71" s="34">
        <f t="shared" si="21"/>
        <v>96</v>
      </c>
      <c r="P71" s="34">
        <f t="shared" si="17"/>
        <v>240</v>
      </c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spans="1:26" ht="75">
      <c r="A72" s="29">
        <v>68</v>
      </c>
      <c r="B72" s="126"/>
      <c r="C72" s="72" t="s">
        <v>169</v>
      </c>
      <c r="D72" s="52" t="s">
        <v>238</v>
      </c>
      <c r="E72" s="34">
        <f t="shared" si="18"/>
        <v>96</v>
      </c>
      <c r="F72" s="34">
        <v>240</v>
      </c>
      <c r="G72" s="29">
        <f t="shared" si="19"/>
        <v>8</v>
      </c>
      <c r="H72" s="53">
        <f t="shared" si="20"/>
        <v>20</v>
      </c>
      <c r="I72" s="29" t="s">
        <v>8</v>
      </c>
      <c r="J72" s="31" t="s">
        <v>243</v>
      </c>
      <c r="K72" s="31" t="s">
        <v>243</v>
      </c>
      <c r="L72" s="31" t="s">
        <v>243</v>
      </c>
      <c r="M72" s="31" t="s">
        <v>243</v>
      </c>
      <c r="N72" s="31" t="s">
        <v>243</v>
      </c>
      <c r="O72" s="34">
        <f t="shared" si="21"/>
        <v>96</v>
      </c>
      <c r="P72" s="34">
        <f t="shared" si="17"/>
        <v>240</v>
      </c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spans="1:26" ht="75" customHeight="1">
      <c r="A73" s="29">
        <v>69</v>
      </c>
      <c r="B73" s="126"/>
      <c r="C73" s="72" t="s">
        <v>171</v>
      </c>
      <c r="D73" s="52" t="s">
        <v>239</v>
      </c>
      <c r="E73" s="34">
        <f t="shared" si="18"/>
        <v>216</v>
      </c>
      <c r="F73" s="34">
        <v>540</v>
      </c>
      <c r="G73" s="29">
        <f t="shared" si="19"/>
        <v>18</v>
      </c>
      <c r="H73" s="53">
        <f t="shared" si="20"/>
        <v>45</v>
      </c>
      <c r="I73" s="29" t="s">
        <v>8</v>
      </c>
      <c r="J73" s="31" t="s">
        <v>243</v>
      </c>
      <c r="K73" s="31" t="s">
        <v>243</v>
      </c>
      <c r="L73" s="31" t="s">
        <v>243</v>
      </c>
      <c r="M73" s="31" t="s">
        <v>243</v>
      </c>
      <c r="N73" s="31" t="s">
        <v>243</v>
      </c>
      <c r="O73" s="34">
        <f t="shared" si="21"/>
        <v>216</v>
      </c>
      <c r="P73" s="34">
        <f t="shared" si="17"/>
        <v>540</v>
      </c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spans="1:26" ht="61.5" customHeight="1">
      <c r="A74" s="29">
        <v>70</v>
      </c>
      <c r="B74" s="126"/>
      <c r="C74" s="72" t="s">
        <v>173</v>
      </c>
      <c r="D74" s="52" t="s">
        <v>174</v>
      </c>
      <c r="E74" s="34">
        <f t="shared" si="18"/>
        <v>192</v>
      </c>
      <c r="F74" s="34">
        <v>480</v>
      </c>
      <c r="G74" s="29">
        <f t="shared" si="19"/>
        <v>16</v>
      </c>
      <c r="H74" s="53">
        <f t="shared" si="20"/>
        <v>40</v>
      </c>
      <c r="I74" s="29" t="s">
        <v>8</v>
      </c>
      <c r="J74" s="31" t="s">
        <v>243</v>
      </c>
      <c r="K74" s="31" t="s">
        <v>243</v>
      </c>
      <c r="L74" s="31" t="s">
        <v>243</v>
      </c>
      <c r="M74" s="31" t="s">
        <v>243</v>
      </c>
      <c r="N74" s="31" t="s">
        <v>243</v>
      </c>
      <c r="O74" s="34">
        <f t="shared" si="21"/>
        <v>192</v>
      </c>
      <c r="P74" s="34">
        <f t="shared" si="17"/>
        <v>480</v>
      </c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spans="1:26" ht="60">
      <c r="A75" s="29">
        <v>71</v>
      </c>
      <c r="B75" s="126"/>
      <c r="C75" s="72" t="s">
        <v>175</v>
      </c>
      <c r="D75" s="52" t="s">
        <v>240</v>
      </c>
      <c r="E75" s="34">
        <f t="shared" si="18"/>
        <v>96</v>
      </c>
      <c r="F75" s="34">
        <v>240</v>
      </c>
      <c r="G75" s="29">
        <f t="shared" si="19"/>
        <v>8</v>
      </c>
      <c r="H75" s="53">
        <f t="shared" si="20"/>
        <v>20</v>
      </c>
      <c r="I75" s="29" t="s">
        <v>8</v>
      </c>
      <c r="J75" s="31" t="s">
        <v>243</v>
      </c>
      <c r="K75" s="31" t="s">
        <v>243</v>
      </c>
      <c r="L75" s="31" t="s">
        <v>243</v>
      </c>
      <c r="M75" s="31" t="s">
        <v>243</v>
      </c>
      <c r="N75" s="31" t="s">
        <v>243</v>
      </c>
      <c r="O75" s="34">
        <f t="shared" si="21"/>
        <v>96</v>
      </c>
      <c r="P75" s="34">
        <f t="shared" si="17"/>
        <v>240</v>
      </c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spans="1:26" ht="60">
      <c r="A76" s="29">
        <v>72</v>
      </c>
      <c r="B76" s="126"/>
      <c r="C76" s="72" t="s">
        <v>177</v>
      </c>
      <c r="D76" s="52" t="s">
        <v>241</v>
      </c>
      <c r="E76" s="34">
        <f t="shared" si="18"/>
        <v>96</v>
      </c>
      <c r="F76" s="34">
        <v>240</v>
      </c>
      <c r="G76" s="29">
        <f t="shared" si="19"/>
        <v>8</v>
      </c>
      <c r="H76" s="53">
        <f t="shared" si="20"/>
        <v>20</v>
      </c>
      <c r="I76" s="29" t="s">
        <v>8</v>
      </c>
      <c r="J76" s="31" t="s">
        <v>243</v>
      </c>
      <c r="K76" s="31" t="s">
        <v>243</v>
      </c>
      <c r="L76" s="31" t="s">
        <v>243</v>
      </c>
      <c r="M76" s="31" t="s">
        <v>243</v>
      </c>
      <c r="N76" s="31" t="s">
        <v>243</v>
      </c>
      <c r="O76" s="34">
        <f t="shared" si="21"/>
        <v>96</v>
      </c>
      <c r="P76" s="34">
        <f>F76</f>
        <v>240</v>
      </c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spans="1:26" ht="60">
      <c r="A77" s="29">
        <v>73</v>
      </c>
      <c r="B77" s="126"/>
      <c r="C77" s="72" t="s">
        <v>183</v>
      </c>
      <c r="D77" s="52" t="s">
        <v>184</v>
      </c>
      <c r="E77" s="34">
        <f t="shared" si="18"/>
        <v>576</v>
      </c>
      <c r="F77" s="34">
        <v>1440</v>
      </c>
      <c r="G77" s="29">
        <f t="shared" si="19"/>
        <v>48</v>
      </c>
      <c r="H77" s="53">
        <f t="shared" si="20"/>
        <v>120</v>
      </c>
      <c r="I77" s="29" t="s">
        <v>8</v>
      </c>
      <c r="J77" s="31" t="s">
        <v>243</v>
      </c>
      <c r="K77" s="31" t="s">
        <v>243</v>
      </c>
      <c r="L77" s="31" t="s">
        <v>243</v>
      </c>
      <c r="M77" s="31" t="s">
        <v>243</v>
      </c>
      <c r="N77" s="31" t="s">
        <v>243</v>
      </c>
      <c r="O77" s="34">
        <f t="shared" si="21"/>
        <v>576</v>
      </c>
      <c r="P77" s="34">
        <f t="shared" si="17"/>
        <v>1440</v>
      </c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spans="1:26" ht="75">
      <c r="A78" s="29">
        <v>74</v>
      </c>
      <c r="B78" s="126"/>
      <c r="C78" s="72" t="s">
        <v>185</v>
      </c>
      <c r="D78" s="52" t="s">
        <v>186</v>
      </c>
      <c r="E78" s="34">
        <f t="shared" si="18"/>
        <v>576</v>
      </c>
      <c r="F78" s="34">
        <v>1440</v>
      </c>
      <c r="G78" s="29">
        <f t="shared" si="19"/>
        <v>48</v>
      </c>
      <c r="H78" s="53">
        <f t="shared" si="20"/>
        <v>120</v>
      </c>
      <c r="I78" s="29" t="s">
        <v>8</v>
      </c>
      <c r="J78" s="31" t="s">
        <v>243</v>
      </c>
      <c r="K78" s="31" t="s">
        <v>243</v>
      </c>
      <c r="L78" s="31" t="s">
        <v>243</v>
      </c>
      <c r="M78" s="31" t="s">
        <v>243</v>
      </c>
      <c r="N78" s="31" t="s">
        <v>243</v>
      </c>
      <c r="O78" s="34">
        <f t="shared" si="21"/>
        <v>576</v>
      </c>
      <c r="P78" s="34">
        <f t="shared" si="17"/>
        <v>1440</v>
      </c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spans="1:26" ht="60">
      <c r="A79" s="29">
        <v>75</v>
      </c>
      <c r="B79" s="126"/>
      <c r="C79" s="72" t="s">
        <v>187</v>
      </c>
      <c r="D79" s="52" t="s">
        <v>188</v>
      </c>
      <c r="E79" s="34">
        <f t="shared" si="18"/>
        <v>576</v>
      </c>
      <c r="F79" s="34">
        <v>1440</v>
      </c>
      <c r="G79" s="29">
        <f t="shared" si="19"/>
        <v>48</v>
      </c>
      <c r="H79" s="53">
        <f t="shared" si="20"/>
        <v>120</v>
      </c>
      <c r="I79" s="29" t="s">
        <v>8</v>
      </c>
      <c r="J79" s="31" t="s">
        <v>243</v>
      </c>
      <c r="K79" s="31" t="s">
        <v>243</v>
      </c>
      <c r="L79" s="31" t="s">
        <v>243</v>
      </c>
      <c r="M79" s="31" t="s">
        <v>243</v>
      </c>
      <c r="N79" s="31" t="s">
        <v>243</v>
      </c>
      <c r="O79" s="34">
        <f t="shared" si="21"/>
        <v>576</v>
      </c>
      <c r="P79" s="34">
        <f t="shared" si="17"/>
        <v>1440</v>
      </c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spans="1:26" ht="75">
      <c r="A80" s="29">
        <v>76</v>
      </c>
      <c r="B80" s="126"/>
      <c r="C80" s="72" t="s">
        <v>189</v>
      </c>
      <c r="D80" s="52" t="s">
        <v>190</v>
      </c>
      <c r="E80" s="34">
        <f t="shared" si="18"/>
        <v>576</v>
      </c>
      <c r="F80" s="34">
        <v>1440</v>
      </c>
      <c r="G80" s="29">
        <f t="shared" si="19"/>
        <v>48</v>
      </c>
      <c r="H80" s="53">
        <f t="shared" si="20"/>
        <v>120</v>
      </c>
      <c r="I80" s="29" t="s">
        <v>8</v>
      </c>
      <c r="J80" s="31" t="s">
        <v>243</v>
      </c>
      <c r="K80" s="31" t="s">
        <v>243</v>
      </c>
      <c r="L80" s="31" t="s">
        <v>243</v>
      </c>
      <c r="M80" s="31" t="s">
        <v>243</v>
      </c>
      <c r="N80" s="31" t="s">
        <v>243</v>
      </c>
      <c r="O80" s="34">
        <f t="shared" si="21"/>
        <v>576</v>
      </c>
      <c r="P80" s="34">
        <f>F80</f>
        <v>1440</v>
      </c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spans="1:26" ht="60">
      <c r="A81" s="29">
        <v>77</v>
      </c>
      <c r="B81" s="126"/>
      <c r="C81" s="72" t="s">
        <v>191</v>
      </c>
      <c r="D81" s="52" t="s">
        <v>192</v>
      </c>
      <c r="E81" s="34">
        <f t="shared" si="18"/>
        <v>576</v>
      </c>
      <c r="F81" s="34">
        <v>1440</v>
      </c>
      <c r="G81" s="29">
        <f t="shared" si="19"/>
        <v>48</v>
      </c>
      <c r="H81" s="53">
        <f t="shared" si="20"/>
        <v>120</v>
      </c>
      <c r="I81" s="29" t="s">
        <v>8</v>
      </c>
      <c r="J81" s="31" t="s">
        <v>243</v>
      </c>
      <c r="K81" s="31" t="s">
        <v>243</v>
      </c>
      <c r="L81" s="31" t="s">
        <v>243</v>
      </c>
      <c r="M81" s="31" t="s">
        <v>243</v>
      </c>
      <c r="N81" s="31" t="s">
        <v>243</v>
      </c>
      <c r="O81" s="34">
        <f t="shared" si="21"/>
        <v>576</v>
      </c>
      <c r="P81" s="34">
        <f t="shared" si="17"/>
        <v>1440</v>
      </c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spans="1:26" ht="60">
      <c r="A82" s="29">
        <v>78</v>
      </c>
      <c r="B82" s="126"/>
      <c r="C82" s="72" t="s">
        <v>193</v>
      </c>
      <c r="D82" s="52" t="s">
        <v>194</v>
      </c>
      <c r="E82" s="34">
        <f t="shared" si="18"/>
        <v>576</v>
      </c>
      <c r="F82" s="34">
        <v>1440</v>
      </c>
      <c r="G82" s="29">
        <f t="shared" si="19"/>
        <v>48</v>
      </c>
      <c r="H82" s="53">
        <f t="shared" si="20"/>
        <v>120</v>
      </c>
      <c r="I82" s="29" t="s">
        <v>8</v>
      </c>
      <c r="J82" s="31" t="s">
        <v>243</v>
      </c>
      <c r="K82" s="31" t="s">
        <v>243</v>
      </c>
      <c r="L82" s="31" t="s">
        <v>243</v>
      </c>
      <c r="M82" s="31" t="s">
        <v>243</v>
      </c>
      <c r="N82" s="31" t="s">
        <v>243</v>
      </c>
      <c r="O82" s="34">
        <f t="shared" si="21"/>
        <v>576</v>
      </c>
      <c r="P82" s="34">
        <f t="shared" si="17"/>
        <v>1440</v>
      </c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spans="1:26" s="47" customFormat="1" ht="60">
      <c r="A83" s="29">
        <v>79</v>
      </c>
      <c r="B83" s="126"/>
      <c r="C83" s="72" t="s">
        <v>195</v>
      </c>
      <c r="D83" s="52" t="s">
        <v>196</v>
      </c>
      <c r="E83" s="34">
        <f t="shared" si="18"/>
        <v>576</v>
      </c>
      <c r="F83" s="34">
        <v>1440</v>
      </c>
      <c r="G83" s="29">
        <f t="shared" si="19"/>
        <v>48</v>
      </c>
      <c r="H83" s="53">
        <f t="shared" si="20"/>
        <v>120</v>
      </c>
      <c r="I83" s="29" t="s">
        <v>8</v>
      </c>
      <c r="J83" s="31" t="s">
        <v>243</v>
      </c>
      <c r="K83" s="31" t="s">
        <v>243</v>
      </c>
      <c r="L83" s="31" t="s">
        <v>243</v>
      </c>
      <c r="M83" s="31" t="s">
        <v>243</v>
      </c>
      <c r="N83" s="31" t="s">
        <v>243</v>
      </c>
      <c r="O83" s="34">
        <f t="shared" si="21"/>
        <v>576</v>
      </c>
      <c r="P83" s="34">
        <f t="shared" si="17"/>
        <v>1440</v>
      </c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spans="1:26" ht="45">
      <c r="A84" s="29">
        <v>80</v>
      </c>
      <c r="B84" s="126"/>
      <c r="C84" s="72" t="s">
        <v>199</v>
      </c>
      <c r="D84" s="52" t="s">
        <v>200</v>
      </c>
      <c r="E84" s="34">
        <f t="shared" si="18"/>
        <v>888</v>
      </c>
      <c r="F84" s="34">
        <v>2220</v>
      </c>
      <c r="G84" s="29">
        <f t="shared" si="19"/>
        <v>74</v>
      </c>
      <c r="H84" s="53">
        <f t="shared" si="20"/>
        <v>185</v>
      </c>
      <c r="I84" s="29" t="s">
        <v>8</v>
      </c>
      <c r="J84" s="31" t="s">
        <v>243</v>
      </c>
      <c r="K84" s="31" t="s">
        <v>243</v>
      </c>
      <c r="L84" s="31" t="s">
        <v>243</v>
      </c>
      <c r="M84" s="31" t="s">
        <v>243</v>
      </c>
      <c r="N84" s="31" t="s">
        <v>243</v>
      </c>
      <c r="O84" s="34">
        <f t="shared" si="21"/>
        <v>888</v>
      </c>
      <c r="P84" s="34">
        <f t="shared" si="17"/>
        <v>2220</v>
      </c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spans="1:26" ht="72" customHeight="1">
      <c r="A85" s="29">
        <v>81</v>
      </c>
      <c r="B85" s="126"/>
      <c r="C85" s="72" t="s">
        <v>201</v>
      </c>
      <c r="D85" s="52" t="s">
        <v>202</v>
      </c>
      <c r="E85" s="34">
        <f t="shared" si="18"/>
        <v>576</v>
      </c>
      <c r="F85" s="34">
        <v>1440</v>
      </c>
      <c r="G85" s="29">
        <f t="shared" si="19"/>
        <v>48</v>
      </c>
      <c r="H85" s="53">
        <f t="shared" si="20"/>
        <v>120</v>
      </c>
      <c r="I85" s="29" t="s">
        <v>8</v>
      </c>
      <c r="J85" s="31" t="s">
        <v>243</v>
      </c>
      <c r="K85" s="31" t="s">
        <v>243</v>
      </c>
      <c r="L85" s="31" t="s">
        <v>243</v>
      </c>
      <c r="M85" s="31" t="s">
        <v>243</v>
      </c>
      <c r="N85" s="31" t="s">
        <v>243</v>
      </c>
      <c r="O85" s="34">
        <f t="shared" si="21"/>
        <v>576</v>
      </c>
      <c r="P85" s="34">
        <f>F85</f>
        <v>1440</v>
      </c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spans="1:26" ht="59.25" customHeight="1">
      <c r="A86" s="29">
        <v>82</v>
      </c>
      <c r="B86" s="126"/>
      <c r="C86" s="72" t="s">
        <v>203</v>
      </c>
      <c r="D86" s="52" t="s">
        <v>204</v>
      </c>
      <c r="E86" s="34">
        <f t="shared" si="18"/>
        <v>216</v>
      </c>
      <c r="F86" s="34">
        <v>540</v>
      </c>
      <c r="G86" s="29">
        <f t="shared" si="19"/>
        <v>18</v>
      </c>
      <c r="H86" s="53">
        <f t="shared" si="20"/>
        <v>45</v>
      </c>
      <c r="I86" s="29" t="s">
        <v>8</v>
      </c>
      <c r="J86" s="31" t="s">
        <v>243</v>
      </c>
      <c r="K86" s="31" t="s">
        <v>243</v>
      </c>
      <c r="L86" s="31" t="s">
        <v>243</v>
      </c>
      <c r="M86" s="31" t="s">
        <v>243</v>
      </c>
      <c r="N86" s="31" t="s">
        <v>243</v>
      </c>
      <c r="O86" s="34">
        <f t="shared" si="21"/>
        <v>216</v>
      </c>
      <c r="P86" s="34">
        <f t="shared" si="17"/>
        <v>540</v>
      </c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spans="1:26" ht="17.25" customHeight="1">
      <c r="A87" s="122" t="s">
        <v>207</v>
      </c>
      <c r="B87" s="122"/>
      <c r="C87" s="122"/>
      <c r="D87" s="122"/>
      <c r="E87" s="85">
        <f>SUM(E5:E86)</f>
        <v>98568</v>
      </c>
      <c r="F87" s="85">
        <f>SUM(F5:F86)</f>
        <v>246420</v>
      </c>
      <c r="G87" s="85">
        <f t="shared" ref="G87:H87" si="22">SUM(G5:G86)</f>
        <v>8214</v>
      </c>
      <c r="H87" s="85">
        <f t="shared" si="22"/>
        <v>20535</v>
      </c>
      <c r="I87" s="122"/>
      <c r="J87" s="122"/>
      <c r="K87" s="122"/>
      <c r="L87" s="122"/>
      <c r="M87" s="122"/>
      <c r="N87" s="122"/>
      <c r="O87" s="85">
        <f>SUM(O5:O86)</f>
        <v>52680</v>
      </c>
      <c r="P87" s="85">
        <f>SUM(P5:P86)</f>
        <v>131700</v>
      </c>
      <c r="Q87" s="85">
        <f t="shared" ref="Q87:Z87" si="23">SUM(Q5:Q86)</f>
        <v>12504</v>
      </c>
      <c r="R87" s="85">
        <f t="shared" si="23"/>
        <v>31260</v>
      </c>
      <c r="S87" s="85">
        <f t="shared" si="23"/>
        <v>3864</v>
      </c>
      <c r="T87" s="85">
        <f t="shared" si="23"/>
        <v>9660</v>
      </c>
      <c r="U87" s="85">
        <f t="shared" si="23"/>
        <v>13632</v>
      </c>
      <c r="V87" s="85">
        <f t="shared" si="23"/>
        <v>34080</v>
      </c>
      <c r="W87" s="85">
        <f t="shared" si="23"/>
        <v>12888</v>
      </c>
      <c r="X87" s="85">
        <f t="shared" si="23"/>
        <v>32220</v>
      </c>
      <c r="Y87" s="85">
        <f t="shared" si="23"/>
        <v>3000</v>
      </c>
      <c r="Z87" s="85">
        <f t="shared" si="23"/>
        <v>7500</v>
      </c>
    </row>
    <row r="89" spans="1:26">
      <c r="D89" s="49" t="s">
        <v>245</v>
      </c>
    </row>
    <row r="90" spans="1:26">
      <c r="D90" s="48" t="s">
        <v>243</v>
      </c>
      <c r="E90" s="27" t="s">
        <v>253</v>
      </c>
    </row>
    <row r="91" spans="1:26">
      <c r="D91" s="27" t="s">
        <v>8</v>
      </c>
      <c r="E91" s="27" t="s">
        <v>247</v>
      </c>
    </row>
    <row r="92" spans="1:26">
      <c r="D92" s="27" t="s">
        <v>9</v>
      </c>
      <c r="E92" s="27" t="s">
        <v>248</v>
      </c>
    </row>
    <row r="93" spans="1:26">
      <c r="D93" s="27" t="s">
        <v>10</v>
      </c>
      <c r="E93" s="27" t="s">
        <v>249</v>
      </c>
    </row>
    <row r="94" spans="1:26">
      <c r="D94" s="27" t="s">
        <v>11</v>
      </c>
      <c r="E94" s="27" t="s">
        <v>250</v>
      </c>
    </row>
    <row r="95" spans="1:26">
      <c r="D95" s="27" t="s">
        <v>12</v>
      </c>
      <c r="E95" s="27" t="s">
        <v>251</v>
      </c>
    </row>
    <row r="96" spans="1:26">
      <c r="D96" s="27" t="s">
        <v>244</v>
      </c>
      <c r="E96" s="27" t="s">
        <v>252</v>
      </c>
    </row>
  </sheetData>
  <autoFilter ref="A4:Z87" xr:uid="{00000000-0009-0000-0000-000001000000}"/>
  <mergeCells count="30">
    <mergeCell ref="A87:D87"/>
    <mergeCell ref="A2:A4"/>
    <mergeCell ref="A1:Z1"/>
    <mergeCell ref="I87:N87"/>
    <mergeCell ref="E2:F2"/>
    <mergeCell ref="G2:H2"/>
    <mergeCell ref="B5:B37"/>
    <mergeCell ref="B38:B55"/>
    <mergeCell ref="B56:B86"/>
    <mergeCell ref="B2:B4"/>
    <mergeCell ref="C2:C4"/>
    <mergeCell ref="D2:D4"/>
    <mergeCell ref="E3:E4"/>
    <mergeCell ref="F3:F4"/>
    <mergeCell ref="G3:G4"/>
    <mergeCell ref="H3:H4"/>
    <mergeCell ref="Y3:Z3"/>
    <mergeCell ref="O2:Z2"/>
    <mergeCell ref="I2:N2"/>
    <mergeCell ref="O3:P3"/>
    <mergeCell ref="Q3:R3"/>
    <mergeCell ref="S3:T3"/>
    <mergeCell ref="U3:V3"/>
    <mergeCell ref="W3:X3"/>
    <mergeCell ref="I3:I4"/>
    <mergeCell ref="J3:J4"/>
    <mergeCell ref="K3:K4"/>
    <mergeCell ref="L3:L4"/>
    <mergeCell ref="N3:N4"/>
    <mergeCell ref="M3:M4"/>
  </mergeCells>
  <conditionalFormatting sqref="P5:Z86">
    <cfRule type="containsBlanks" dxfId="7" priority="1">
      <formula>LEN(TRIM(P5))=0</formula>
    </cfRule>
  </conditionalFormatting>
  <printOptions horizontalCentered="1" gridLines="1"/>
  <pageMargins left="0.23622047244094491" right="0.23622047244094491" top="0.74803149606299213" bottom="0.74803149606299213" header="0.31496062992125984" footer="0.31496062992125984"/>
  <pageSetup scale="61" fitToHeight="0" orientation="landscape" r:id="rId1"/>
  <headerFooter>
    <oddFooter>&amp;CPágina &amp;P de &amp;N&amp;R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87"/>
  <sheetViews>
    <sheetView view="pageLayout" topLeftCell="A98" zoomScaleNormal="100" workbookViewId="0">
      <selection activeCell="J7" sqref="J7"/>
    </sheetView>
  </sheetViews>
  <sheetFormatPr baseColWidth="10" defaultColWidth="11" defaultRowHeight="19.5"/>
  <cols>
    <col min="1" max="1" width="5.140625" style="33" customWidth="1"/>
    <col min="2" max="2" width="7.5703125" style="32" customWidth="1"/>
    <col min="3" max="3" width="18.42578125" style="33" customWidth="1"/>
    <col min="4" max="4" width="43.42578125" style="33" customWidth="1"/>
    <col min="5" max="5" width="11.42578125" style="33" customWidth="1"/>
    <col min="6" max="6" width="12.42578125" style="40" customWidth="1"/>
    <col min="7" max="7" width="9.85546875" style="37" customWidth="1"/>
    <col min="8" max="8" width="10.42578125" style="41" customWidth="1"/>
    <col min="9" max="16384" width="11" style="33"/>
  </cols>
  <sheetData>
    <row r="1" spans="1:9" ht="20.25" thickBot="1">
      <c r="A1" s="131" t="s">
        <v>221</v>
      </c>
      <c r="B1" s="132"/>
      <c r="C1" s="132"/>
      <c r="D1" s="133"/>
      <c r="E1" s="134" t="s">
        <v>5</v>
      </c>
      <c r="F1" s="135"/>
      <c r="G1" s="136" t="s">
        <v>220</v>
      </c>
      <c r="H1" s="137"/>
    </row>
    <row r="2" spans="1:9" ht="20.25" thickBot="1">
      <c r="A2" s="55" t="s">
        <v>1</v>
      </c>
      <c r="B2" s="56" t="s">
        <v>2</v>
      </c>
      <c r="C2" s="57" t="s">
        <v>3</v>
      </c>
      <c r="D2" s="58" t="s">
        <v>4</v>
      </c>
      <c r="E2" s="59" t="s">
        <v>14</v>
      </c>
      <c r="F2" s="59" t="s">
        <v>15</v>
      </c>
      <c r="G2" s="60" t="s">
        <v>14</v>
      </c>
      <c r="H2" s="60" t="s">
        <v>15</v>
      </c>
    </row>
    <row r="3" spans="1:9" ht="30">
      <c r="A3" s="28">
        <v>1</v>
      </c>
      <c r="B3" s="139" t="s">
        <v>18</v>
      </c>
      <c r="C3" s="28" t="s">
        <v>19</v>
      </c>
      <c r="D3" s="44" t="s">
        <v>20</v>
      </c>
      <c r="E3" s="90">
        <f>'Anexo T1 RLVIE 2026 CCG'!O5</f>
        <v>1776</v>
      </c>
      <c r="F3" s="90">
        <f>'Anexo T1 RLVIE 2026 CCG'!P5</f>
        <v>4440</v>
      </c>
      <c r="G3" s="87">
        <f>E3/12</f>
        <v>148</v>
      </c>
      <c r="H3" s="87">
        <f>F3/12</f>
        <v>370</v>
      </c>
      <c r="I3" s="35"/>
    </row>
    <row r="4" spans="1:9" ht="30">
      <c r="A4" s="29">
        <v>2</v>
      </c>
      <c r="B4" s="125"/>
      <c r="C4" s="29" t="s">
        <v>21</v>
      </c>
      <c r="D4" s="30" t="s">
        <v>22</v>
      </c>
      <c r="E4" s="90">
        <f>'Anexo T1 RLVIE 2026 CCG'!O6</f>
        <v>288</v>
      </c>
      <c r="F4" s="90">
        <f>'Anexo T1 RLVIE 2026 CCG'!P6</f>
        <v>720</v>
      </c>
      <c r="G4" s="87">
        <f t="shared" ref="G4:G67" si="0">E4/12</f>
        <v>24</v>
      </c>
      <c r="H4" s="87">
        <f t="shared" ref="H4:H67" si="1">F4/12</f>
        <v>60</v>
      </c>
      <c r="I4" s="35"/>
    </row>
    <row r="5" spans="1:9" ht="90">
      <c r="A5" s="28">
        <v>3</v>
      </c>
      <c r="B5" s="125"/>
      <c r="C5" s="31" t="s">
        <v>23</v>
      </c>
      <c r="D5" s="30" t="s">
        <v>24</v>
      </c>
      <c r="E5" s="90">
        <f>'Anexo T1 RLVIE 2026 CCG'!O7</f>
        <v>1632</v>
      </c>
      <c r="F5" s="90">
        <f>'Anexo T1 RLVIE 2026 CCG'!P7</f>
        <v>4080</v>
      </c>
      <c r="G5" s="87">
        <f t="shared" si="0"/>
        <v>136</v>
      </c>
      <c r="H5" s="87">
        <f t="shared" si="1"/>
        <v>340</v>
      </c>
      <c r="I5" s="35"/>
    </row>
    <row r="6" spans="1:9" ht="45">
      <c r="A6" s="29">
        <v>4</v>
      </c>
      <c r="B6" s="125"/>
      <c r="C6" s="31" t="s">
        <v>25</v>
      </c>
      <c r="D6" s="46" t="s">
        <v>26</v>
      </c>
      <c r="E6" s="90">
        <f>'Anexo T1 RLVIE 2026 CCG'!O8</f>
        <v>7008</v>
      </c>
      <c r="F6" s="90">
        <f>'Anexo T1 RLVIE 2026 CCG'!P8</f>
        <v>17520</v>
      </c>
      <c r="G6" s="87">
        <f t="shared" si="0"/>
        <v>584</v>
      </c>
      <c r="H6" s="87">
        <f t="shared" si="1"/>
        <v>1460</v>
      </c>
      <c r="I6" s="35"/>
    </row>
    <row r="7" spans="1:9" ht="75">
      <c r="A7" s="28">
        <v>5</v>
      </c>
      <c r="B7" s="125"/>
      <c r="C7" s="31" t="s">
        <v>27</v>
      </c>
      <c r="D7" s="30" t="s">
        <v>254</v>
      </c>
      <c r="E7" s="90">
        <f>'Anexo T1 RLVIE 2026 CCG'!O9</f>
        <v>2352</v>
      </c>
      <c r="F7" s="90">
        <f>'Anexo T1 RLVIE 2026 CCG'!P9</f>
        <v>5880</v>
      </c>
      <c r="G7" s="87">
        <f t="shared" si="0"/>
        <v>196</v>
      </c>
      <c r="H7" s="87">
        <f t="shared" si="1"/>
        <v>490</v>
      </c>
      <c r="I7" s="35"/>
    </row>
    <row r="8" spans="1:9" ht="30">
      <c r="A8" s="29">
        <v>6</v>
      </c>
      <c r="B8" s="125"/>
      <c r="C8" s="31" t="s">
        <v>29</v>
      </c>
      <c r="D8" s="30" t="s">
        <v>208</v>
      </c>
      <c r="E8" s="90">
        <f>'Anexo T1 RLVIE 2026 CCG'!O10</f>
        <v>816</v>
      </c>
      <c r="F8" s="90">
        <f>'Anexo T1 RLVIE 2026 CCG'!P10</f>
        <v>2040</v>
      </c>
      <c r="G8" s="87">
        <f t="shared" si="0"/>
        <v>68</v>
      </c>
      <c r="H8" s="87">
        <f t="shared" si="1"/>
        <v>170</v>
      </c>
      <c r="I8" s="35"/>
    </row>
    <row r="9" spans="1:9" ht="30">
      <c r="A9" s="28">
        <v>7</v>
      </c>
      <c r="B9" s="125"/>
      <c r="C9" s="31" t="s">
        <v>31</v>
      </c>
      <c r="D9" s="30" t="s">
        <v>32</v>
      </c>
      <c r="E9" s="90">
        <f>'Anexo T1 RLVIE 2026 CCG'!O11</f>
        <v>480</v>
      </c>
      <c r="F9" s="90">
        <f>'Anexo T1 RLVIE 2026 CCG'!P11</f>
        <v>1200</v>
      </c>
      <c r="G9" s="87">
        <f t="shared" si="0"/>
        <v>40</v>
      </c>
      <c r="H9" s="87">
        <f t="shared" si="1"/>
        <v>100</v>
      </c>
      <c r="I9" s="35"/>
    </row>
    <row r="10" spans="1:9" ht="30">
      <c r="A10" s="29">
        <v>8</v>
      </c>
      <c r="B10" s="125"/>
      <c r="C10" s="31" t="s">
        <v>33</v>
      </c>
      <c r="D10" s="30" t="s">
        <v>34</v>
      </c>
      <c r="E10" s="90">
        <f>'Anexo T1 RLVIE 2026 CCG'!O12</f>
        <v>480</v>
      </c>
      <c r="F10" s="90">
        <f>'Anexo T1 RLVIE 2026 CCG'!P12</f>
        <v>1200</v>
      </c>
      <c r="G10" s="87">
        <f t="shared" si="0"/>
        <v>40</v>
      </c>
      <c r="H10" s="87">
        <f t="shared" si="1"/>
        <v>100</v>
      </c>
      <c r="I10" s="35"/>
    </row>
    <row r="11" spans="1:9" ht="27" customHeight="1">
      <c r="A11" s="28">
        <v>9</v>
      </c>
      <c r="B11" s="125"/>
      <c r="C11" s="31" t="s">
        <v>35</v>
      </c>
      <c r="D11" s="30" t="s">
        <v>36</v>
      </c>
      <c r="E11" s="90">
        <f>'Anexo T1 RLVIE 2026 CCG'!O13</f>
        <v>144</v>
      </c>
      <c r="F11" s="90">
        <f>'Anexo T1 RLVIE 2026 CCG'!P13</f>
        <v>360</v>
      </c>
      <c r="G11" s="87">
        <f t="shared" si="0"/>
        <v>12</v>
      </c>
      <c r="H11" s="87">
        <f t="shared" si="1"/>
        <v>30</v>
      </c>
      <c r="I11" s="35"/>
    </row>
    <row r="12" spans="1:9" ht="30">
      <c r="A12" s="29">
        <v>10</v>
      </c>
      <c r="B12" s="125"/>
      <c r="C12" s="31" t="s">
        <v>37</v>
      </c>
      <c r="D12" s="30" t="s">
        <v>38</v>
      </c>
      <c r="E12" s="90">
        <f>'Anexo T1 RLVIE 2026 CCG'!O14</f>
        <v>336</v>
      </c>
      <c r="F12" s="90">
        <f>'Anexo T1 RLVIE 2026 CCG'!P14</f>
        <v>840</v>
      </c>
      <c r="G12" s="87">
        <f t="shared" si="0"/>
        <v>28</v>
      </c>
      <c r="H12" s="87">
        <f t="shared" si="1"/>
        <v>70</v>
      </c>
      <c r="I12" s="35"/>
    </row>
    <row r="13" spans="1:9" ht="27.75" customHeight="1">
      <c r="A13" s="28">
        <v>11</v>
      </c>
      <c r="B13" s="125"/>
      <c r="C13" s="31" t="s">
        <v>39</v>
      </c>
      <c r="D13" s="30" t="s">
        <v>40</v>
      </c>
      <c r="E13" s="90">
        <f>'Anexo T1 RLVIE 2026 CCG'!O15</f>
        <v>600</v>
      </c>
      <c r="F13" s="90">
        <f>'Anexo T1 RLVIE 2026 CCG'!P15</f>
        <v>1500</v>
      </c>
      <c r="G13" s="87">
        <f t="shared" si="0"/>
        <v>50</v>
      </c>
      <c r="H13" s="87">
        <f t="shared" si="1"/>
        <v>125</v>
      </c>
      <c r="I13" s="35"/>
    </row>
    <row r="14" spans="1:9" ht="30">
      <c r="A14" s="29">
        <v>12</v>
      </c>
      <c r="B14" s="125"/>
      <c r="C14" s="31" t="s">
        <v>41</v>
      </c>
      <c r="D14" s="30" t="s">
        <v>42</v>
      </c>
      <c r="E14" s="90">
        <f>'Anexo T1 RLVIE 2026 CCG'!O16</f>
        <v>600</v>
      </c>
      <c r="F14" s="90">
        <f>'Anexo T1 RLVIE 2026 CCG'!P16</f>
        <v>1500</v>
      </c>
      <c r="G14" s="87">
        <f t="shared" si="0"/>
        <v>50</v>
      </c>
      <c r="H14" s="87">
        <f t="shared" si="1"/>
        <v>125</v>
      </c>
      <c r="I14" s="35"/>
    </row>
    <row r="15" spans="1:9" ht="75">
      <c r="A15" s="28">
        <v>13</v>
      </c>
      <c r="B15" s="125"/>
      <c r="C15" s="31" t="s">
        <v>43</v>
      </c>
      <c r="D15" s="30" t="s">
        <v>228</v>
      </c>
      <c r="E15" s="90">
        <f>'Anexo T1 RLVIE 2026 CCG'!O17</f>
        <v>48</v>
      </c>
      <c r="F15" s="90">
        <f>'Anexo T1 RLVIE 2026 CCG'!P17</f>
        <v>120</v>
      </c>
      <c r="G15" s="87">
        <f t="shared" si="0"/>
        <v>4</v>
      </c>
      <c r="H15" s="87">
        <f t="shared" si="1"/>
        <v>10</v>
      </c>
      <c r="I15" s="35"/>
    </row>
    <row r="16" spans="1:9" ht="30">
      <c r="A16" s="29">
        <v>14</v>
      </c>
      <c r="B16" s="125"/>
      <c r="C16" s="31" t="s">
        <v>47</v>
      </c>
      <c r="D16" s="30" t="s">
        <v>229</v>
      </c>
      <c r="E16" s="90">
        <f>'Anexo T1 RLVIE 2026 CCG'!O18</f>
        <v>48</v>
      </c>
      <c r="F16" s="90">
        <f>'Anexo T1 RLVIE 2026 CCG'!P18</f>
        <v>120</v>
      </c>
      <c r="G16" s="87">
        <f t="shared" si="0"/>
        <v>4</v>
      </c>
      <c r="H16" s="87">
        <f t="shared" si="1"/>
        <v>10</v>
      </c>
      <c r="I16" s="35"/>
    </row>
    <row r="17" spans="1:9" ht="45">
      <c r="A17" s="28">
        <v>15</v>
      </c>
      <c r="B17" s="125"/>
      <c r="C17" s="31" t="s">
        <v>49</v>
      </c>
      <c r="D17" s="30" t="s">
        <v>230</v>
      </c>
      <c r="E17" s="90">
        <f>'Anexo T1 RLVIE 2026 CCG'!O19</f>
        <v>3216</v>
      </c>
      <c r="F17" s="90">
        <f>'Anexo T1 RLVIE 2026 CCG'!P19</f>
        <v>8040</v>
      </c>
      <c r="G17" s="87">
        <f t="shared" si="0"/>
        <v>268</v>
      </c>
      <c r="H17" s="87">
        <f t="shared" si="1"/>
        <v>670</v>
      </c>
      <c r="I17" s="35"/>
    </row>
    <row r="18" spans="1:9" ht="45">
      <c r="A18" s="29">
        <v>16</v>
      </c>
      <c r="B18" s="125"/>
      <c r="C18" s="31" t="s">
        <v>51</v>
      </c>
      <c r="D18" s="30" t="s">
        <v>209</v>
      </c>
      <c r="E18" s="90">
        <f>'Anexo T1 RLVIE 2026 CCG'!O20</f>
        <v>72</v>
      </c>
      <c r="F18" s="90">
        <f>'Anexo T1 RLVIE 2026 CCG'!P20</f>
        <v>180</v>
      </c>
      <c r="G18" s="87">
        <f t="shared" si="0"/>
        <v>6</v>
      </c>
      <c r="H18" s="87">
        <f t="shared" si="1"/>
        <v>15</v>
      </c>
      <c r="I18" s="35"/>
    </row>
    <row r="19" spans="1:9" ht="30">
      <c r="A19" s="28">
        <v>17</v>
      </c>
      <c r="B19" s="125"/>
      <c r="C19" s="31" t="s">
        <v>53</v>
      </c>
      <c r="D19" s="30" t="s">
        <v>231</v>
      </c>
      <c r="E19" s="90">
        <f>'Anexo T1 RLVIE 2026 CCG'!O21</f>
        <v>216</v>
      </c>
      <c r="F19" s="90">
        <f>'Anexo T1 RLVIE 2026 CCG'!P21</f>
        <v>540</v>
      </c>
      <c r="G19" s="87">
        <f t="shared" si="0"/>
        <v>18</v>
      </c>
      <c r="H19" s="87">
        <f t="shared" si="1"/>
        <v>45</v>
      </c>
      <c r="I19" s="35"/>
    </row>
    <row r="20" spans="1:9">
      <c r="A20" s="29">
        <v>18</v>
      </c>
      <c r="B20" s="125"/>
      <c r="C20" s="31" t="s">
        <v>55</v>
      </c>
      <c r="D20" s="30" t="s">
        <v>56</v>
      </c>
      <c r="E20" s="90">
        <f>'Anexo T1 RLVIE 2026 CCG'!O22</f>
        <v>192</v>
      </c>
      <c r="F20" s="90">
        <f>'Anexo T1 RLVIE 2026 CCG'!P22</f>
        <v>480</v>
      </c>
      <c r="G20" s="87">
        <f t="shared" si="0"/>
        <v>16</v>
      </c>
      <c r="H20" s="87">
        <f t="shared" si="1"/>
        <v>40</v>
      </c>
      <c r="I20" s="35"/>
    </row>
    <row r="21" spans="1:9" ht="30">
      <c r="A21" s="28">
        <v>19</v>
      </c>
      <c r="B21" s="125"/>
      <c r="C21" s="31" t="s">
        <v>57</v>
      </c>
      <c r="D21" s="30" t="s">
        <v>58</v>
      </c>
      <c r="E21" s="90">
        <f>'Anexo T1 RLVIE 2026 CCG'!O23</f>
        <v>11088</v>
      </c>
      <c r="F21" s="90">
        <f>'Anexo T1 RLVIE 2026 CCG'!P23</f>
        <v>27720</v>
      </c>
      <c r="G21" s="87">
        <f t="shared" si="0"/>
        <v>924</v>
      </c>
      <c r="H21" s="87">
        <f t="shared" si="1"/>
        <v>2310</v>
      </c>
      <c r="I21" s="35"/>
    </row>
    <row r="22" spans="1:9" ht="45">
      <c r="A22" s="29">
        <v>20</v>
      </c>
      <c r="B22" s="125"/>
      <c r="C22" s="31" t="s">
        <v>59</v>
      </c>
      <c r="D22" s="30" t="s">
        <v>60</v>
      </c>
      <c r="E22" s="90">
        <f>'Anexo T1 RLVIE 2026 CCG'!O24</f>
        <v>120</v>
      </c>
      <c r="F22" s="90">
        <f>'Anexo T1 RLVIE 2026 CCG'!P24</f>
        <v>300</v>
      </c>
      <c r="G22" s="87">
        <f t="shared" si="0"/>
        <v>10</v>
      </c>
      <c r="H22" s="87">
        <f t="shared" si="1"/>
        <v>25</v>
      </c>
      <c r="I22" s="35"/>
    </row>
    <row r="23" spans="1:9" ht="20.25" customHeight="1">
      <c r="A23" s="28">
        <v>21</v>
      </c>
      <c r="B23" s="125"/>
      <c r="C23" s="31" t="s">
        <v>61</v>
      </c>
      <c r="D23" s="30" t="s">
        <v>232</v>
      </c>
      <c r="E23" s="90">
        <f>'Anexo T1 RLVIE 2026 CCG'!O25</f>
        <v>48</v>
      </c>
      <c r="F23" s="90">
        <f>'Anexo T1 RLVIE 2026 CCG'!P25</f>
        <v>120</v>
      </c>
      <c r="G23" s="87">
        <f t="shared" si="0"/>
        <v>4</v>
      </c>
      <c r="H23" s="87">
        <f t="shared" si="1"/>
        <v>10</v>
      </c>
      <c r="I23" s="35"/>
    </row>
    <row r="24" spans="1:9" ht="30">
      <c r="A24" s="29">
        <v>22</v>
      </c>
      <c r="B24" s="125"/>
      <c r="C24" s="31" t="s">
        <v>63</v>
      </c>
      <c r="D24" s="30" t="s">
        <v>233</v>
      </c>
      <c r="E24" s="90">
        <f>'Anexo T1 RLVIE 2026 CCG'!O26</f>
        <v>48</v>
      </c>
      <c r="F24" s="90">
        <f>'Anexo T1 RLVIE 2026 CCG'!P26</f>
        <v>120</v>
      </c>
      <c r="G24" s="87">
        <f t="shared" si="0"/>
        <v>4</v>
      </c>
      <c r="H24" s="87">
        <f t="shared" si="1"/>
        <v>10</v>
      </c>
      <c r="I24" s="35"/>
    </row>
    <row r="25" spans="1:9" ht="30">
      <c r="A25" s="28">
        <v>23</v>
      </c>
      <c r="B25" s="125"/>
      <c r="C25" s="31" t="s">
        <v>65</v>
      </c>
      <c r="D25" s="30" t="s">
        <v>66</v>
      </c>
      <c r="E25" s="90">
        <f>'Anexo T1 RLVIE 2026 CCG'!O27</f>
        <v>48</v>
      </c>
      <c r="F25" s="90">
        <f>'Anexo T1 RLVIE 2026 CCG'!P27</f>
        <v>120</v>
      </c>
      <c r="G25" s="87">
        <f t="shared" si="0"/>
        <v>4</v>
      </c>
      <c r="H25" s="87">
        <f t="shared" si="1"/>
        <v>10</v>
      </c>
      <c r="I25" s="35"/>
    </row>
    <row r="26" spans="1:9" ht="45">
      <c r="A26" s="29">
        <v>24</v>
      </c>
      <c r="B26" s="125"/>
      <c r="C26" s="31" t="s">
        <v>67</v>
      </c>
      <c r="D26" s="30" t="s">
        <v>227</v>
      </c>
      <c r="E26" s="90">
        <f>'Anexo T1 RLVIE 2026 CCG'!O28</f>
        <v>240</v>
      </c>
      <c r="F26" s="90">
        <f>'Anexo T1 RLVIE 2026 CCG'!P28</f>
        <v>600</v>
      </c>
      <c r="G26" s="87">
        <f t="shared" si="0"/>
        <v>20</v>
      </c>
      <c r="H26" s="87">
        <f t="shared" si="1"/>
        <v>50</v>
      </c>
      <c r="I26" s="35"/>
    </row>
    <row r="27" spans="1:9" ht="30">
      <c r="A27" s="28">
        <v>25</v>
      </c>
      <c r="B27" s="125"/>
      <c r="C27" s="31" t="s">
        <v>69</v>
      </c>
      <c r="D27" s="30" t="s">
        <v>210</v>
      </c>
      <c r="E27" s="90">
        <f>'Anexo T1 RLVIE 2026 CCG'!O29</f>
        <v>336</v>
      </c>
      <c r="F27" s="90">
        <f>'Anexo T1 RLVIE 2026 CCG'!P29</f>
        <v>840</v>
      </c>
      <c r="G27" s="87">
        <f t="shared" si="0"/>
        <v>28</v>
      </c>
      <c r="H27" s="87">
        <f t="shared" si="1"/>
        <v>70</v>
      </c>
      <c r="I27" s="35"/>
    </row>
    <row r="28" spans="1:9" ht="30">
      <c r="A28" s="29">
        <v>26</v>
      </c>
      <c r="B28" s="125"/>
      <c r="C28" s="31" t="s">
        <v>71</v>
      </c>
      <c r="D28" s="30" t="s">
        <v>211</v>
      </c>
      <c r="E28" s="90">
        <f>'Anexo T1 RLVIE 2026 CCG'!O30</f>
        <v>240</v>
      </c>
      <c r="F28" s="90">
        <f>'Anexo T1 RLVIE 2026 CCG'!P30</f>
        <v>600</v>
      </c>
      <c r="G28" s="87">
        <f t="shared" si="0"/>
        <v>20</v>
      </c>
      <c r="H28" s="87">
        <f t="shared" si="1"/>
        <v>50</v>
      </c>
      <c r="I28" s="35"/>
    </row>
    <row r="29" spans="1:9" ht="30">
      <c r="A29" s="28">
        <v>27</v>
      </c>
      <c r="B29" s="125"/>
      <c r="C29" s="31" t="s">
        <v>75</v>
      </c>
      <c r="D29" s="30" t="s">
        <v>76</v>
      </c>
      <c r="E29" s="90">
        <f>'Anexo T1 RLVIE 2026 CCG'!O31</f>
        <v>240</v>
      </c>
      <c r="F29" s="90">
        <f>'Anexo T1 RLVIE 2026 CCG'!P31</f>
        <v>600</v>
      </c>
      <c r="G29" s="87">
        <f t="shared" si="0"/>
        <v>20</v>
      </c>
      <c r="H29" s="87">
        <f t="shared" si="1"/>
        <v>50</v>
      </c>
      <c r="I29" s="35"/>
    </row>
    <row r="30" spans="1:9" ht="30">
      <c r="A30" s="29">
        <v>28</v>
      </c>
      <c r="B30" s="125"/>
      <c r="C30" s="31" t="s">
        <v>77</v>
      </c>
      <c r="D30" s="30" t="s">
        <v>78</v>
      </c>
      <c r="E30" s="90">
        <f>'Anexo T1 RLVIE 2026 CCG'!O32</f>
        <v>240</v>
      </c>
      <c r="F30" s="90">
        <f>'Anexo T1 RLVIE 2026 CCG'!P32</f>
        <v>600</v>
      </c>
      <c r="G30" s="87">
        <f t="shared" si="0"/>
        <v>20</v>
      </c>
      <c r="H30" s="87">
        <f t="shared" si="1"/>
        <v>50</v>
      </c>
      <c r="I30" s="35"/>
    </row>
    <row r="31" spans="1:9" ht="30">
      <c r="A31" s="28">
        <v>29</v>
      </c>
      <c r="B31" s="125"/>
      <c r="C31" s="31" t="s">
        <v>79</v>
      </c>
      <c r="D31" s="30" t="s">
        <v>80</v>
      </c>
      <c r="E31" s="90">
        <f>'Anexo T1 RLVIE 2026 CCG'!O33</f>
        <v>240</v>
      </c>
      <c r="F31" s="90">
        <f>'Anexo T1 RLVIE 2026 CCG'!P33</f>
        <v>600</v>
      </c>
      <c r="G31" s="87">
        <f t="shared" si="0"/>
        <v>20</v>
      </c>
      <c r="H31" s="87">
        <f t="shared" si="1"/>
        <v>50</v>
      </c>
      <c r="I31" s="35"/>
    </row>
    <row r="32" spans="1:9" ht="39" customHeight="1">
      <c r="A32" s="29">
        <v>30</v>
      </c>
      <c r="B32" s="125"/>
      <c r="C32" s="31" t="s">
        <v>81</v>
      </c>
      <c r="D32" s="30" t="s">
        <v>212</v>
      </c>
      <c r="E32" s="90">
        <f>'Anexo T1 RLVIE 2026 CCG'!O34</f>
        <v>312</v>
      </c>
      <c r="F32" s="90">
        <f>'Anexo T1 RLVIE 2026 CCG'!P34</f>
        <v>780</v>
      </c>
      <c r="G32" s="87">
        <f t="shared" si="0"/>
        <v>26</v>
      </c>
      <c r="H32" s="87">
        <f t="shared" si="1"/>
        <v>65</v>
      </c>
      <c r="I32" s="35"/>
    </row>
    <row r="33" spans="1:9" ht="30">
      <c r="A33" s="28">
        <v>31</v>
      </c>
      <c r="B33" s="125"/>
      <c r="C33" s="31" t="s">
        <v>213</v>
      </c>
      <c r="D33" s="30" t="s">
        <v>214</v>
      </c>
      <c r="E33" s="90">
        <f>'Anexo T1 RLVIE 2026 CCG'!O35</f>
        <v>312</v>
      </c>
      <c r="F33" s="90">
        <f>'Anexo T1 RLVIE 2026 CCG'!P35</f>
        <v>780</v>
      </c>
      <c r="G33" s="87">
        <f t="shared" si="0"/>
        <v>26</v>
      </c>
      <c r="H33" s="87">
        <f t="shared" si="1"/>
        <v>65</v>
      </c>
      <c r="I33" s="35"/>
    </row>
    <row r="34" spans="1:9" ht="20.25" customHeight="1">
      <c r="A34" s="29">
        <v>32</v>
      </c>
      <c r="B34" s="125"/>
      <c r="C34" s="31" t="s">
        <v>215</v>
      </c>
      <c r="D34" s="30" t="s">
        <v>216</v>
      </c>
      <c r="E34" s="90">
        <f>'Anexo T1 RLVIE 2026 CCG'!O36</f>
        <v>1032</v>
      </c>
      <c r="F34" s="90">
        <f>'Anexo T1 RLVIE 2026 CCG'!P36</f>
        <v>2580</v>
      </c>
      <c r="G34" s="87">
        <f t="shared" si="0"/>
        <v>86</v>
      </c>
      <c r="H34" s="87">
        <f t="shared" si="1"/>
        <v>215</v>
      </c>
      <c r="I34" s="35"/>
    </row>
    <row r="35" spans="1:9" ht="30">
      <c r="A35" s="28">
        <v>33</v>
      </c>
      <c r="B35" s="125"/>
      <c r="C35" s="31" t="s">
        <v>83</v>
      </c>
      <c r="D35" s="30" t="s">
        <v>84</v>
      </c>
      <c r="E35" s="90">
        <f>'Anexo T1 RLVIE 2026 CCG'!O37</f>
        <v>48</v>
      </c>
      <c r="F35" s="90">
        <f>'Anexo T1 RLVIE 2026 CCG'!P37</f>
        <v>120</v>
      </c>
      <c r="G35" s="87">
        <f t="shared" si="0"/>
        <v>4</v>
      </c>
      <c r="H35" s="87">
        <f t="shared" si="1"/>
        <v>10</v>
      </c>
      <c r="I35" s="35"/>
    </row>
    <row r="36" spans="1:9" ht="30">
      <c r="A36" s="29">
        <v>34</v>
      </c>
      <c r="B36" s="126" t="s">
        <v>85</v>
      </c>
      <c r="C36" s="31" t="s">
        <v>86</v>
      </c>
      <c r="D36" s="30" t="s">
        <v>87</v>
      </c>
      <c r="E36" s="90">
        <f>'Anexo T1 RLVIE 2026 CCG'!O38</f>
        <v>3384</v>
      </c>
      <c r="F36" s="90">
        <f>'Anexo T1 RLVIE 2026 CCG'!P38</f>
        <v>8460</v>
      </c>
      <c r="G36" s="87">
        <f t="shared" si="0"/>
        <v>282</v>
      </c>
      <c r="H36" s="87">
        <f t="shared" si="1"/>
        <v>705</v>
      </c>
      <c r="I36" s="35"/>
    </row>
    <row r="37" spans="1:9" ht="30">
      <c r="A37" s="28">
        <v>35</v>
      </c>
      <c r="B37" s="126"/>
      <c r="C37" s="31" t="s">
        <v>88</v>
      </c>
      <c r="D37" s="30" t="s">
        <v>89</v>
      </c>
      <c r="E37" s="90">
        <f>'Anexo T1 RLVIE 2026 CCG'!O39</f>
        <v>24</v>
      </c>
      <c r="F37" s="90">
        <f>'Anexo T1 RLVIE 2026 CCG'!P39</f>
        <v>60</v>
      </c>
      <c r="G37" s="87">
        <f t="shared" si="0"/>
        <v>2</v>
      </c>
      <c r="H37" s="87">
        <f t="shared" si="1"/>
        <v>5</v>
      </c>
      <c r="I37" s="35"/>
    </row>
    <row r="38" spans="1:9" ht="30">
      <c r="A38" s="29">
        <v>36</v>
      </c>
      <c r="B38" s="126"/>
      <c r="C38" s="31" t="s">
        <v>90</v>
      </c>
      <c r="D38" s="30" t="s">
        <v>91</v>
      </c>
      <c r="E38" s="90">
        <f>'Anexo T1 RLVIE 2026 CCG'!O40</f>
        <v>408</v>
      </c>
      <c r="F38" s="90">
        <f>'Anexo T1 RLVIE 2026 CCG'!P40</f>
        <v>1020</v>
      </c>
      <c r="G38" s="87">
        <f t="shared" si="0"/>
        <v>34</v>
      </c>
      <c r="H38" s="87">
        <f t="shared" si="1"/>
        <v>85</v>
      </c>
      <c r="I38" s="35"/>
    </row>
    <row r="39" spans="1:9" ht="30">
      <c r="A39" s="28">
        <v>37</v>
      </c>
      <c r="B39" s="126"/>
      <c r="C39" s="31" t="s">
        <v>92</v>
      </c>
      <c r="D39" s="30" t="s">
        <v>93</v>
      </c>
      <c r="E39" s="90">
        <f>'Anexo T1 RLVIE 2026 CCG'!O41</f>
        <v>96</v>
      </c>
      <c r="F39" s="90">
        <f>'Anexo T1 RLVIE 2026 CCG'!P41</f>
        <v>240</v>
      </c>
      <c r="G39" s="87">
        <f t="shared" si="0"/>
        <v>8</v>
      </c>
      <c r="H39" s="87">
        <f t="shared" si="1"/>
        <v>20</v>
      </c>
      <c r="I39" s="35"/>
    </row>
    <row r="40" spans="1:9">
      <c r="A40" s="29">
        <v>38</v>
      </c>
      <c r="B40" s="126"/>
      <c r="C40" s="31" t="s">
        <v>94</v>
      </c>
      <c r="D40" s="30" t="s">
        <v>234</v>
      </c>
      <c r="E40" s="90">
        <f>'Anexo T1 RLVIE 2026 CCG'!O42</f>
        <v>24</v>
      </c>
      <c r="F40" s="90">
        <f>'Anexo T1 RLVIE 2026 CCG'!P42</f>
        <v>60</v>
      </c>
      <c r="G40" s="87">
        <f t="shared" si="0"/>
        <v>2</v>
      </c>
      <c r="H40" s="87">
        <f t="shared" si="1"/>
        <v>5</v>
      </c>
      <c r="I40" s="35"/>
    </row>
    <row r="41" spans="1:9" ht="30">
      <c r="A41" s="28">
        <v>39</v>
      </c>
      <c r="B41" s="126"/>
      <c r="C41" s="31" t="s">
        <v>96</v>
      </c>
      <c r="D41" s="30" t="s">
        <v>235</v>
      </c>
      <c r="E41" s="90">
        <f>'Anexo T1 RLVIE 2026 CCG'!O43</f>
        <v>48</v>
      </c>
      <c r="F41" s="90">
        <f>'Anexo T1 RLVIE 2026 CCG'!P43</f>
        <v>120</v>
      </c>
      <c r="G41" s="87">
        <f t="shared" si="0"/>
        <v>4</v>
      </c>
      <c r="H41" s="87">
        <f t="shared" si="1"/>
        <v>10</v>
      </c>
      <c r="I41" s="35"/>
    </row>
    <row r="42" spans="1:9" ht="30">
      <c r="A42" s="29">
        <v>40</v>
      </c>
      <c r="B42" s="126"/>
      <c r="C42" s="31" t="s">
        <v>98</v>
      </c>
      <c r="D42" s="30" t="s">
        <v>99</v>
      </c>
      <c r="E42" s="90">
        <f>'Anexo T1 RLVIE 2026 CCG'!O44</f>
        <v>120</v>
      </c>
      <c r="F42" s="90">
        <f>'Anexo T1 RLVIE 2026 CCG'!P44</f>
        <v>300</v>
      </c>
      <c r="G42" s="87">
        <f t="shared" si="0"/>
        <v>10</v>
      </c>
      <c r="H42" s="87">
        <f t="shared" si="1"/>
        <v>25</v>
      </c>
      <c r="I42" s="35"/>
    </row>
    <row r="43" spans="1:9" ht="30">
      <c r="A43" s="28">
        <v>41</v>
      </c>
      <c r="B43" s="126"/>
      <c r="C43" s="31" t="s">
        <v>217</v>
      </c>
      <c r="D43" s="30" t="s">
        <v>218</v>
      </c>
      <c r="E43" s="90">
        <f>'Anexo T1 RLVIE 2026 CCG'!O45</f>
        <v>120</v>
      </c>
      <c r="F43" s="90">
        <f>'Anexo T1 RLVIE 2026 CCG'!P45</f>
        <v>300</v>
      </c>
      <c r="G43" s="87">
        <f t="shared" si="0"/>
        <v>10</v>
      </c>
      <c r="H43" s="87">
        <f t="shared" si="1"/>
        <v>25</v>
      </c>
      <c r="I43" s="35"/>
    </row>
    <row r="44" spans="1:9" ht="30">
      <c r="A44" s="29">
        <v>42</v>
      </c>
      <c r="B44" s="126"/>
      <c r="C44" s="31" t="s">
        <v>100</v>
      </c>
      <c r="D44" s="30" t="s">
        <v>101</v>
      </c>
      <c r="E44" s="90">
        <f>'Anexo T1 RLVIE 2026 CCG'!O46</f>
        <v>120</v>
      </c>
      <c r="F44" s="90">
        <f>'Anexo T1 RLVIE 2026 CCG'!P46</f>
        <v>300</v>
      </c>
      <c r="G44" s="87">
        <f t="shared" si="0"/>
        <v>10</v>
      </c>
      <c r="H44" s="87">
        <f t="shared" si="1"/>
        <v>25</v>
      </c>
      <c r="I44" s="35"/>
    </row>
    <row r="45" spans="1:9">
      <c r="A45" s="28">
        <v>43</v>
      </c>
      <c r="B45" s="126"/>
      <c r="C45" s="31" t="s">
        <v>102</v>
      </c>
      <c r="D45" s="30" t="s">
        <v>103</v>
      </c>
      <c r="E45" s="90">
        <f>'Anexo T1 RLVIE 2026 CCG'!O47</f>
        <v>960</v>
      </c>
      <c r="F45" s="90">
        <f>'Anexo T1 RLVIE 2026 CCG'!P47</f>
        <v>2400</v>
      </c>
      <c r="G45" s="87">
        <f t="shared" si="0"/>
        <v>80</v>
      </c>
      <c r="H45" s="87">
        <f t="shared" si="1"/>
        <v>200</v>
      </c>
      <c r="I45" s="35"/>
    </row>
    <row r="46" spans="1:9" ht="30">
      <c r="A46" s="29">
        <v>44</v>
      </c>
      <c r="B46" s="126"/>
      <c r="C46" s="31" t="s">
        <v>104</v>
      </c>
      <c r="D46" s="30" t="s">
        <v>105</v>
      </c>
      <c r="E46" s="90">
        <f>'Anexo T1 RLVIE 2026 CCG'!O48</f>
        <v>432</v>
      </c>
      <c r="F46" s="90">
        <f>'Anexo T1 RLVIE 2026 CCG'!P48</f>
        <v>1080</v>
      </c>
      <c r="G46" s="87">
        <f t="shared" si="0"/>
        <v>36</v>
      </c>
      <c r="H46" s="87">
        <f t="shared" si="1"/>
        <v>90</v>
      </c>
      <c r="I46" s="35"/>
    </row>
    <row r="47" spans="1:9" ht="30">
      <c r="A47" s="28">
        <v>45</v>
      </c>
      <c r="B47" s="126"/>
      <c r="C47" s="31" t="s">
        <v>106</v>
      </c>
      <c r="D47" s="30" t="s">
        <v>107</v>
      </c>
      <c r="E47" s="90">
        <f>'Anexo T1 RLVIE 2026 CCG'!O49</f>
        <v>432</v>
      </c>
      <c r="F47" s="90">
        <f>'Anexo T1 RLVIE 2026 CCG'!P49</f>
        <v>1080</v>
      </c>
      <c r="G47" s="87">
        <f t="shared" si="0"/>
        <v>36</v>
      </c>
      <c r="H47" s="87">
        <f t="shared" si="1"/>
        <v>90</v>
      </c>
      <c r="I47" s="35"/>
    </row>
    <row r="48" spans="1:9" ht="30">
      <c r="A48" s="29">
        <v>46</v>
      </c>
      <c r="B48" s="126"/>
      <c r="C48" s="31" t="s">
        <v>108</v>
      </c>
      <c r="D48" s="30" t="s">
        <v>109</v>
      </c>
      <c r="E48" s="90">
        <f>'Anexo T1 RLVIE 2026 CCG'!O50</f>
        <v>240</v>
      </c>
      <c r="F48" s="90">
        <f>'Anexo T1 RLVIE 2026 CCG'!P50</f>
        <v>600</v>
      </c>
      <c r="G48" s="87">
        <f t="shared" si="0"/>
        <v>20</v>
      </c>
      <c r="H48" s="87">
        <f t="shared" si="1"/>
        <v>50</v>
      </c>
      <c r="I48" s="35"/>
    </row>
    <row r="49" spans="1:9" ht="30">
      <c r="A49" s="28">
        <v>47</v>
      </c>
      <c r="B49" s="126"/>
      <c r="C49" s="31" t="s">
        <v>110</v>
      </c>
      <c r="D49" s="30" t="s">
        <v>111</v>
      </c>
      <c r="E49" s="90">
        <f>'Anexo T1 RLVIE 2026 CCG'!O51</f>
        <v>120</v>
      </c>
      <c r="F49" s="90">
        <f>'Anexo T1 RLVIE 2026 CCG'!P51</f>
        <v>300</v>
      </c>
      <c r="G49" s="87">
        <f t="shared" si="0"/>
        <v>10</v>
      </c>
      <c r="H49" s="87">
        <f t="shared" si="1"/>
        <v>25</v>
      </c>
      <c r="I49" s="35"/>
    </row>
    <row r="50" spans="1:9" ht="30">
      <c r="A50" s="29">
        <v>48</v>
      </c>
      <c r="B50" s="126"/>
      <c r="C50" s="31" t="s">
        <v>112</v>
      </c>
      <c r="D50" s="30" t="s">
        <v>113</v>
      </c>
      <c r="E50" s="90">
        <f>'Anexo T1 RLVIE 2026 CCG'!O52</f>
        <v>144</v>
      </c>
      <c r="F50" s="90">
        <f>'Anexo T1 RLVIE 2026 CCG'!P52</f>
        <v>360</v>
      </c>
      <c r="G50" s="87">
        <f t="shared" si="0"/>
        <v>12</v>
      </c>
      <c r="H50" s="87">
        <f t="shared" si="1"/>
        <v>30</v>
      </c>
      <c r="I50" s="35"/>
    </row>
    <row r="51" spans="1:9" ht="30">
      <c r="A51" s="28">
        <v>49</v>
      </c>
      <c r="B51" s="126"/>
      <c r="C51" s="31" t="s">
        <v>114</v>
      </c>
      <c r="D51" s="30" t="s">
        <v>115</v>
      </c>
      <c r="E51" s="90">
        <f>'Anexo T1 RLVIE 2026 CCG'!O53</f>
        <v>72</v>
      </c>
      <c r="F51" s="90">
        <f>'Anexo T1 RLVIE 2026 CCG'!P53</f>
        <v>180</v>
      </c>
      <c r="G51" s="87">
        <f t="shared" si="0"/>
        <v>6</v>
      </c>
      <c r="H51" s="87">
        <f t="shared" si="1"/>
        <v>15</v>
      </c>
      <c r="I51" s="35"/>
    </row>
    <row r="52" spans="1:9" ht="30">
      <c r="A52" s="29">
        <v>50</v>
      </c>
      <c r="B52" s="126"/>
      <c r="C52" s="31" t="s">
        <v>116</v>
      </c>
      <c r="D52" s="30" t="s">
        <v>117</v>
      </c>
      <c r="E52" s="90">
        <f>'Anexo T1 RLVIE 2026 CCG'!O54</f>
        <v>504</v>
      </c>
      <c r="F52" s="90">
        <f>'Anexo T1 RLVIE 2026 CCG'!P54</f>
        <v>1260</v>
      </c>
      <c r="G52" s="87">
        <f t="shared" si="0"/>
        <v>42</v>
      </c>
      <c r="H52" s="87">
        <f t="shared" si="1"/>
        <v>105</v>
      </c>
      <c r="I52" s="35"/>
    </row>
    <row r="53" spans="1:9" ht="30">
      <c r="A53" s="28">
        <v>51</v>
      </c>
      <c r="B53" s="126"/>
      <c r="C53" s="31" t="s">
        <v>118</v>
      </c>
      <c r="D53" s="30" t="s">
        <v>219</v>
      </c>
      <c r="E53" s="90">
        <f>'Anexo T1 RLVIE 2026 CCG'!O55</f>
        <v>240</v>
      </c>
      <c r="F53" s="90">
        <f>'Anexo T1 RLVIE 2026 CCG'!P55</f>
        <v>600</v>
      </c>
      <c r="G53" s="87">
        <f t="shared" si="0"/>
        <v>20</v>
      </c>
      <c r="H53" s="87">
        <f t="shared" si="1"/>
        <v>50</v>
      </c>
      <c r="I53" s="35"/>
    </row>
    <row r="54" spans="1:9" ht="15.75" customHeight="1">
      <c r="A54" s="29">
        <v>52</v>
      </c>
      <c r="B54" s="126" t="s">
        <v>122</v>
      </c>
      <c r="C54" s="31" t="s">
        <v>123</v>
      </c>
      <c r="D54" s="52" t="s">
        <v>124</v>
      </c>
      <c r="E54" s="90">
        <f>'Anexo T1 RLVIE 2026 CCG'!O56</f>
        <v>48</v>
      </c>
      <c r="F54" s="90">
        <f>'Anexo T1 RLVIE 2026 CCG'!P56</f>
        <v>120</v>
      </c>
      <c r="G54" s="88">
        <f t="shared" si="0"/>
        <v>4</v>
      </c>
      <c r="H54" s="88">
        <f t="shared" si="1"/>
        <v>10</v>
      </c>
      <c r="I54" s="35"/>
    </row>
    <row r="55" spans="1:9">
      <c r="A55" s="29">
        <v>53</v>
      </c>
      <c r="B55" s="126"/>
      <c r="C55" s="31" t="s">
        <v>125</v>
      </c>
      <c r="D55" s="52" t="s">
        <v>126</v>
      </c>
      <c r="E55" s="90">
        <f>'Anexo T1 RLVIE 2026 CCG'!O57</f>
        <v>624</v>
      </c>
      <c r="F55" s="90">
        <f>'Anexo T1 RLVIE 2026 CCG'!P57</f>
        <v>1560</v>
      </c>
      <c r="G55" s="88">
        <f t="shared" si="0"/>
        <v>52</v>
      </c>
      <c r="H55" s="88">
        <f t="shared" si="1"/>
        <v>130</v>
      </c>
      <c r="I55" s="35"/>
    </row>
    <row r="56" spans="1:9" ht="30">
      <c r="A56" s="29">
        <v>54</v>
      </c>
      <c r="B56" s="126"/>
      <c r="C56" s="31" t="s">
        <v>129</v>
      </c>
      <c r="D56" s="52" t="s">
        <v>130</v>
      </c>
      <c r="E56" s="90">
        <f>'Anexo T1 RLVIE 2026 CCG'!O58</f>
        <v>48</v>
      </c>
      <c r="F56" s="90">
        <f>'Anexo T1 RLVIE 2026 CCG'!P58</f>
        <v>120</v>
      </c>
      <c r="G56" s="88">
        <f t="shared" si="0"/>
        <v>4</v>
      </c>
      <c r="H56" s="88">
        <f t="shared" si="1"/>
        <v>10</v>
      </c>
      <c r="I56" s="35"/>
    </row>
    <row r="57" spans="1:9" ht="30">
      <c r="A57" s="29">
        <v>55</v>
      </c>
      <c r="B57" s="126"/>
      <c r="C57" s="31" t="s">
        <v>133</v>
      </c>
      <c r="D57" s="52" t="s">
        <v>134</v>
      </c>
      <c r="E57" s="90">
        <f>'Anexo T1 RLVIE 2026 CCG'!O59</f>
        <v>48</v>
      </c>
      <c r="F57" s="90">
        <f>'Anexo T1 RLVIE 2026 CCG'!P59</f>
        <v>120</v>
      </c>
      <c r="G57" s="88">
        <f t="shared" si="0"/>
        <v>4</v>
      </c>
      <c r="H57" s="88">
        <f t="shared" si="1"/>
        <v>10</v>
      </c>
      <c r="I57" s="35"/>
    </row>
    <row r="58" spans="1:9" ht="30">
      <c r="A58" s="29">
        <v>56</v>
      </c>
      <c r="B58" s="126"/>
      <c r="C58" s="31" t="s">
        <v>137</v>
      </c>
      <c r="D58" s="52" t="s">
        <v>138</v>
      </c>
      <c r="E58" s="90">
        <f>'Anexo T1 RLVIE 2026 CCG'!O60</f>
        <v>1248</v>
      </c>
      <c r="F58" s="90">
        <f>'Anexo T1 RLVIE 2026 CCG'!P60</f>
        <v>3120</v>
      </c>
      <c r="G58" s="88">
        <f t="shared" si="0"/>
        <v>104</v>
      </c>
      <c r="H58" s="88">
        <f t="shared" si="1"/>
        <v>260</v>
      </c>
      <c r="I58" s="35"/>
    </row>
    <row r="59" spans="1:9" ht="30">
      <c r="A59" s="29">
        <v>57</v>
      </c>
      <c r="B59" s="126"/>
      <c r="C59" s="31" t="s">
        <v>139</v>
      </c>
      <c r="D59" s="52" t="s">
        <v>140</v>
      </c>
      <c r="E59" s="90">
        <f>'Anexo T1 RLVIE 2026 CCG'!O61</f>
        <v>216</v>
      </c>
      <c r="F59" s="90">
        <f>'Anexo T1 RLVIE 2026 CCG'!P61</f>
        <v>540</v>
      </c>
      <c r="G59" s="88">
        <f t="shared" si="0"/>
        <v>18</v>
      </c>
      <c r="H59" s="88">
        <f t="shared" si="1"/>
        <v>45</v>
      </c>
      <c r="I59" s="35"/>
    </row>
    <row r="60" spans="1:9" ht="30">
      <c r="A60" s="29">
        <v>58</v>
      </c>
      <c r="B60" s="126"/>
      <c r="C60" s="31" t="s">
        <v>141</v>
      </c>
      <c r="D60" s="52" t="s">
        <v>142</v>
      </c>
      <c r="E60" s="90">
        <f>'Anexo T1 RLVIE 2026 CCG'!O62</f>
        <v>456</v>
      </c>
      <c r="F60" s="90">
        <f>'Anexo T1 RLVIE 2026 CCG'!P62</f>
        <v>1140</v>
      </c>
      <c r="G60" s="88">
        <f t="shared" si="0"/>
        <v>38</v>
      </c>
      <c r="H60" s="88">
        <f t="shared" si="1"/>
        <v>95</v>
      </c>
      <c r="I60" s="35"/>
    </row>
    <row r="61" spans="1:9" ht="30">
      <c r="A61" s="29">
        <v>59</v>
      </c>
      <c r="B61" s="126"/>
      <c r="C61" s="31" t="s">
        <v>143</v>
      </c>
      <c r="D61" s="52" t="s">
        <v>144</v>
      </c>
      <c r="E61" s="90">
        <f>'Anexo T1 RLVIE 2026 CCG'!O63</f>
        <v>120</v>
      </c>
      <c r="F61" s="90">
        <f>'Anexo T1 RLVIE 2026 CCG'!P63</f>
        <v>300</v>
      </c>
      <c r="G61" s="88">
        <f t="shared" si="0"/>
        <v>10</v>
      </c>
      <c r="H61" s="88">
        <f t="shared" si="1"/>
        <v>25</v>
      </c>
      <c r="I61" s="35"/>
    </row>
    <row r="62" spans="1:9" ht="30">
      <c r="A62" s="29">
        <v>60</v>
      </c>
      <c r="B62" s="126"/>
      <c r="C62" s="31" t="s">
        <v>149</v>
      </c>
      <c r="D62" s="52" t="s">
        <v>150</v>
      </c>
      <c r="E62" s="90">
        <f>'Anexo T1 RLVIE 2026 CCG'!O64</f>
        <v>456</v>
      </c>
      <c r="F62" s="90">
        <f>'Anexo T1 RLVIE 2026 CCG'!P64</f>
        <v>1140</v>
      </c>
      <c r="G62" s="88">
        <f t="shared" si="0"/>
        <v>38</v>
      </c>
      <c r="H62" s="88">
        <f t="shared" si="1"/>
        <v>95</v>
      </c>
      <c r="I62" s="35"/>
    </row>
    <row r="63" spans="1:9" ht="30">
      <c r="A63" s="29">
        <v>61</v>
      </c>
      <c r="B63" s="126"/>
      <c r="C63" s="31" t="s">
        <v>151</v>
      </c>
      <c r="D63" s="52" t="s">
        <v>152</v>
      </c>
      <c r="E63" s="90">
        <f>'Anexo T1 RLVIE 2026 CCG'!O65</f>
        <v>120</v>
      </c>
      <c r="F63" s="90">
        <f>'Anexo T1 RLVIE 2026 CCG'!P65</f>
        <v>300</v>
      </c>
      <c r="G63" s="88">
        <f t="shared" si="0"/>
        <v>10</v>
      </c>
      <c r="H63" s="88">
        <f t="shared" si="1"/>
        <v>25</v>
      </c>
      <c r="I63" s="35"/>
    </row>
    <row r="64" spans="1:9" ht="30">
      <c r="A64" s="29">
        <v>62</v>
      </c>
      <c r="B64" s="126"/>
      <c r="C64" s="31" t="s">
        <v>153</v>
      </c>
      <c r="D64" s="52" t="s">
        <v>154</v>
      </c>
      <c r="E64" s="90">
        <f>'Anexo T1 RLVIE 2026 CCG'!O66</f>
        <v>144</v>
      </c>
      <c r="F64" s="90">
        <f>'Anexo T1 RLVIE 2026 CCG'!P66</f>
        <v>360</v>
      </c>
      <c r="G64" s="88">
        <f t="shared" si="0"/>
        <v>12</v>
      </c>
      <c r="H64" s="88">
        <f t="shared" si="1"/>
        <v>30</v>
      </c>
      <c r="I64" s="35"/>
    </row>
    <row r="65" spans="1:9" ht="30">
      <c r="A65" s="29">
        <v>63</v>
      </c>
      <c r="B65" s="126"/>
      <c r="C65" s="31" t="s">
        <v>159</v>
      </c>
      <c r="D65" s="52" t="s">
        <v>160</v>
      </c>
      <c r="E65" s="90">
        <f>'Anexo T1 RLVIE 2026 CCG'!O67</f>
        <v>24</v>
      </c>
      <c r="F65" s="90">
        <f>'Anexo T1 RLVIE 2026 CCG'!P67</f>
        <v>60</v>
      </c>
      <c r="G65" s="88">
        <f t="shared" si="0"/>
        <v>2</v>
      </c>
      <c r="H65" s="88">
        <f t="shared" si="1"/>
        <v>5</v>
      </c>
      <c r="I65" s="35"/>
    </row>
    <row r="66" spans="1:9" ht="30">
      <c r="A66" s="29">
        <v>64</v>
      </c>
      <c r="B66" s="126"/>
      <c r="C66" s="31" t="s">
        <v>161</v>
      </c>
      <c r="D66" s="52" t="s">
        <v>162</v>
      </c>
      <c r="E66" s="90">
        <f>'Anexo T1 RLVIE 2026 CCG'!O68</f>
        <v>72</v>
      </c>
      <c r="F66" s="90">
        <f>'Anexo T1 RLVIE 2026 CCG'!P68</f>
        <v>180</v>
      </c>
      <c r="G66" s="88">
        <f t="shared" si="0"/>
        <v>6</v>
      </c>
      <c r="H66" s="88">
        <f t="shared" si="1"/>
        <v>15</v>
      </c>
      <c r="I66" s="35"/>
    </row>
    <row r="67" spans="1:9" ht="30">
      <c r="A67" s="29">
        <v>65</v>
      </c>
      <c r="B67" s="126"/>
      <c r="C67" s="31" t="s">
        <v>163</v>
      </c>
      <c r="D67" s="52" t="s">
        <v>164</v>
      </c>
      <c r="E67" s="90">
        <f>'Anexo T1 RLVIE 2026 CCG'!O69</f>
        <v>72</v>
      </c>
      <c r="F67" s="90">
        <f>'Anexo T1 RLVIE 2026 CCG'!P69</f>
        <v>180</v>
      </c>
      <c r="G67" s="88">
        <f t="shared" si="0"/>
        <v>6</v>
      </c>
      <c r="H67" s="88">
        <f t="shared" si="1"/>
        <v>15</v>
      </c>
      <c r="I67" s="35"/>
    </row>
    <row r="68" spans="1:9" ht="45">
      <c r="A68" s="29">
        <v>66</v>
      </c>
      <c r="B68" s="126"/>
      <c r="C68" s="31" t="s">
        <v>165</v>
      </c>
      <c r="D68" s="52" t="s">
        <v>236</v>
      </c>
      <c r="E68" s="90">
        <f>'Anexo T1 RLVIE 2026 CCG'!O70</f>
        <v>96</v>
      </c>
      <c r="F68" s="90">
        <f>'Anexo T1 RLVIE 2026 CCG'!P70</f>
        <v>240</v>
      </c>
      <c r="G68" s="88">
        <f t="shared" ref="G68:G84" si="2">E68/12</f>
        <v>8</v>
      </c>
      <c r="H68" s="88">
        <f t="shared" ref="H68:H84" si="3">F68/12</f>
        <v>20</v>
      </c>
      <c r="I68" s="35"/>
    </row>
    <row r="69" spans="1:9" ht="45">
      <c r="A69" s="29">
        <v>67</v>
      </c>
      <c r="B69" s="126"/>
      <c r="C69" s="31" t="s">
        <v>167</v>
      </c>
      <c r="D69" s="52" t="s">
        <v>237</v>
      </c>
      <c r="E69" s="90">
        <f>'Anexo T1 RLVIE 2026 CCG'!O71</f>
        <v>96</v>
      </c>
      <c r="F69" s="90">
        <f>'Anexo T1 RLVIE 2026 CCG'!P71</f>
        <v>240</v>
      </c>
      <c r="G69" s="88">
        <f t="shared" si="2"/>
        <v>8</v>
      </c>
      <c r="H69" s="88">
        <f t="shared" si="3"/>
        <v>20</v>
      </c>
      <c r="I69" s="35"/>
    </row>
    <row r="70" spans="1:9" ht="45">
      <c r="A70" s="29">
        <v>68</v>
      </c>
      <c r="B70" s="126"/>
      <c r="C70" s="31" t="s">
        <v>169</v>
      </c>
      <c r="D70" s="52" t="s">
        <v>238</v>
      </c>
      <c r="E70" s="90">
        <f>'Anexo T1 RLVIE 2026 CCG'!O72</f>
        <v>96</v>
      </c>
      <c r="F70" s="90">
        <f>'Anexo T1 RLVIE 2026 CCG'!P72</f>
        <v>240</v>
      </c>
      <c r="G70" s="88">
        <f t="shared" si="2"/>
        <v>8</v>
      </c>
      <c r="H70" s="88">
        <f t="shared" si="3"/>
        <v>20</v>
      </c>
      <c r="I70" s="35"/>
    </row>
    <row r="71" spans="1:9" ht="45">
      <c r="A71" s="29">
        <v>69</v>
      </c>
      <c r="B71" s="126"/>
      <c r="C71" s="31" t="s">
        <v>171</v>
      </c>
      <c r="D71" s="52" t="s">
        <v>239</v>
      </c>
      <c r="E71" s="90">
        <f>'Anexo T1 RLVIE 2026 CCG'!O73</f>
        <v>216</v>
      </c>
      <c r="F71" s="90">
        <f>'Anexo T1 RLVIE 2026 CCG'!P73</f>
        <v>540</v>
      </c>
      <c r="G71" s="88">
        <f t="shared" si="2"/>
        <v>18</v>
      </c>
      <c r="H71" s="88">
        <f t="shared" si="3"/>
        <v>45</v>
      </c>
      <c r="I71" s="35"/>
    </row>
    <row r="72" spans="1:9" ht="45">
      <c r="A72" s="29">
        <v>70</v>
      </c>
      <c r="B72" s="126"/>
      <c r="C72" s="31" t="s">
        <v>173</v>
      </c>
      <c r="D72" s="52" t="s">
        <v>174</v>
      </c>
      <c r="E72" s="90">
        <f>'Anexo T1 RLVIE 2026 CCG'!O74</f>
        <v>192</v>
      </c>
      <c r="F72" s="90">
        <f>'Anexo T1 RLVIE 2026 CCG'!P74</f>
        <v>480</v>
      </c>
      <c r="G72" s="88">
        <f t="shared" si="2"/>
        <v>16</v>
      </c>
      <c r="H72" s="88">
        <f t="shared" si="3"/>
        <v>40</v>
      </c>
      <c r="I72" s="35"/>
    </row>
    <row r="73" spans="1:9" ht="39" customHeight="1">
      <c r="A73" s="29">
        <v>71</v>
      </c>
      <c r="B73" s="126"/>
      <c r="C73" s="31" t="s">
        <v>175</v>
      </c>
      <c r="D73" s="52" t="s">
        <v>240</v>
      </c>
      <c r="E73" s="90">
        <f>'Anexo T1 RLVIE 2026 CCG'!O75</f>
        <v>96</v>
      </c>
      <c r="F73" s="90">
        <f>'Anexo T1 RLVIE 2026 CCG'!P75</f>
        <v>240</v>
      </c>
      <c r="G73" s="88">
        <f t="shared" si="2"/>
        <v>8</v>
      </c>
      <c r="H73" s="88">
        <f t="shared" si="3"/>
        <v>20</v>
      </c>
      <c r="I73" s="35"/>
    </row>
    <row r="74" spans="1:9" ht="40.5" customHeight="1">
      <c r="A74" s="29">
        <v>72</v>
      </c>
      <c r="B74" s="126"/>
      <c r="C74" s="31" t="s">
        <v>177</v>
      </c>
      <c r="D74" s="52" t="s">
        <v>241</v>
      </c>
      <c r="E74" s="90">
        <f>'Anexo T1 RLVIE 2026 CCG'!O76</f>
        <v>96</v>
      </c>
      <c r="F74" s="90">
        <f>'Anexo T1 RLVIE 2026 CCG'!P76</f>
        <v>240</v>
      </c>
      <c r="G74" s="88">
        <f t="shared" si="2"/>
        <v>8</v>
      </c>
      <c r="H74" s="88">
        <f t="shared" si="3"/>
        <v>20</v>
      </c>
      <c r="I74" s="35"/>
    </row>
    <row r="75" spans="1:9" ht="45">
      <c r="A75" s="29">
        <v>73</v>
      </c>
      <c r="B75" s="126"/>
      <c r="C75" s="31" t="s">
        <v>183</v>
      </c>
      <c r="D75" s="52" t="s">
        <v>184</v>
      </c>
      <c r="E75" s="90">
        <f>'Anexo T1 RLVIE 2026 CCG'!O77</f>
        <v>576</v>
      </c>
      <c r="F75" s="90">
        <f>'Anexo T1 RLVIE 2026 CCG'!P77</f>
        <v>1440</v>
      </c>
      <c r="G75" s="88">
        <f t="shared" si="2"/>
        <v>48</v>
      </c>
      <c r="H75" s="88">
        <f t="shared" si="3"/>
        <v>120</v>
      </c>
      <c r="I75" s="35"/>
    </row>
    <row r="76" spans="1:9" ht="45">
      <c r="A76" s="29">
        <v>74</v>
      </c>
      <c r="B76" s="126"/>
      <c r="C76" s="31" t="s">
        <v>185</v>
      </c>
      <c r="D76" s="52" t="s">
        <v>186</v>
      </c>
      <c r="E76" s="90">
        <f>'Anexo T1 RLVIE 2026 CCG'!O78</f>
        <v>576</v>
      </c>
      <c r="F76" s="90">
        <f>'Anexo T1 RLVIE 2026 CCG'!P78</f>
        <v>1440</v>
      </c>
      <c r="G76" s="88">
        <f t="shared" si="2"/>
        <v>48</v>
      </c>
      <c r="H76" s="88">
        <f t="shared" si="3"/>
        <v>120</v>
      </c>
      <c r="I76" s="35"/>
    </row>
    <row r="77" spans="1:9" ht="45">
      <c r="A77" s="29">
        <v>75</v>
      </c>
      <c r="B77" s="126"/>
      <c r="C77" s="31" t="s">
        <v>187</v>
      </c>
      <c r="D77" s="52" t="s">
        <v>188</v>
      </c>
      <c r="E77" s="90">
        <f>'Anexo T1 RLVIE 2026 CCG'!O79</f>
        <v>576</v>
      </c>
      <c r="F77" s="90">
        <f>'Anexo T1 RLVIE 2026 CCG'!P79</f>
        <v>1440</v>
      </c>
      <c r="G77" s="88">
        <f t="shared" si="2"/>
        <v>48</v>
      </c>
      <c r="H77" s="88">
        <f t="shared" si="3"/>
        <v>120</v>
      </c>
      <c r="I77" s="35"/>
    </row>
    <row r="78" spans="1:9" ht="45">
      <c r="A78" s="29">
        <v>76</v>
      </c>
      <c r="B78" s="126"/>
      <c r="C78" s="31" t="s">
        <v>189</v>
      </c>
      <c r="D78" s="52" t="s">
        <v>190</v>
      </c>
      <c r="E78" s="90">
        <f>'Anexo T1 RLVIE 2026 CCG'!O80</f>
        <v>576</v>
      </c>
      <c r="F78" s="90">
        <f>'Anexo T1 RLVIE 2026 CCG'!P80</f>
        <v>1440</v>
      </c>
      <c r="G78" s="88">
        <f t="shared" si="2"/>
        <v>48</v>
      </c>
      <c r="H78" s="88">
        <f t="shared" si="3"/>
        <v>120</v>
      </c>
      <c r="I78" s="35"/>
    </row>
    <row r="79" spans="1:9" ht="45">
      <c r="A79" s="29">
        <v>77</v>
      </c>
      <c r="B79" s="126"/>
      <c r="C79" s="31" t="s">
        <v>191</v>
      </c>
      <c r="D79" s="52" t="s">
        <v>192</v>
      </c>
      <c r="E79" s="90">
        <f>'Anexo T1 RLVIE 2026 CCG'!O81</f>
        <v>576</v>
      </c>
      <c r="F79" s="90">
        <f>'Anexo T1 RLVIE 2026 CCG'!P81</f>
        <v>1440</v>
      </c>
      <c r="G79" s="88">
        <f t="shared" si="2"/>
        <v>48</v>
      </c>
      <c r="H79" s="88">
        <f t="shared" si="3"/>
        <v>120</v>
      </c>
      <c r="I79" s="35"/>
    </row>
    <row r="80" spans="1:9" ht="45">
      <c r="A80" s="29">
        <v>78</v>
      </c>
      <c r="B80" s="126"/>
      <c r="C80" s="31" t="s">
        <v>193</v>
      </c>
      <c r="D80" s="52" t="s">
        <v>194</v>
      </c>
      <c r="E80" s="90">
        <f>'Anexo T1 RLVIE 2026 CCG'!O82</f>
        <v>576</v>
      </c>
      <c r="F80" s="90">
        <f>'Anexo T1 RLVIE 2026 CCG'!P82</f>
        <v>1440</v>
      </c>
      <c r="G80" s="88">
        <f t="shared" si="2"/>
        <v>48</v>
      </c>
      <c r="H80" s="88">
        <f t="shared" si="3"/>
        <v>120</v>
      </c>
      <c r="I80" s="35"/>
    </row>
    <row r="81" spans="1:9" ht="45">
      <c r="A81" s="29">
        <v>79</v>
      </c>
      <c r="B81" s="126"/>
      <c r="C81" s="31" t="s">
        <v>195</v>
      </c>
      <c r="D81" s="52" t="s">
        <v>196</v>
      </c>
      <c r="E81" s="90">
        <f>'Anexo T1 RLVIE 2026 CCG'!O83</f>
        <v>576</v>
      </c>
      <c r="F81" s="90">
        <f>'Anexo T1 RLVIE 2026 CCG'!P83</f>
        <v>1440</v>
      </c>
      <c r="G81" s="88">
        <f t="shared" si="2"/>
        <v>48</v>
      </c>
      <c r="H81" s="88">
        <f t="shared" si="3"/>
        <v>120</v>
      </c>
      <c r="I81" s="35"/>
    </row>
    <row r="82" spans="1:9" ht="45">
      <c r="A82" s="29">
        <v>80</v>
      </c>
      <c r="B82" s="126"/>
      <c r="C82" s="31" t="s">
        <v>199</v>
      </c>
      <c r="D82" s="52" t="s">
        <v>200</v>
      </c>
      <c r="E82" s="90">
        <f>'Anexo T1 RLVIE 2026 CCG'!O84</f>
        <v>888</v>
      </c>
      <c r="F82" s="90">
        <f>'Anexo T1 RLVIE 2026 CCG'!P84</f>
        <v>2220</v>
      </c>
      <c r="G82" s="88">
        <f t="shared" si="2"/>
        <v>74</v>
      </c>
      <c r="H82" s="88">
        <f t="shared" si="3"/>
        <v>185</v>
      </c>
      <c r="I82" s="35"/>
    </row>
    <row r="83" spans="1:9" ht="45">
      <c r="A83" s="29">
        <v>81</v>
      </c>
      <c r="B83" s="126"/>
      <c r="C83" s="31" t="s">
        <v>201</v>
      </c>
      <c r="D83" s="52" t="s">
        <v>202</v>
      </c>
      <c r="E83" s="90">
        <f>'Anexo T1 RLVIE 2026 CCG'!O85</f>
        <v>576</v>
      </c>
      <c r="F83" s="90">
        <f>'Anexo T1 RLVIE 2026 CCG'!P85</f>
        <v>1440</v>
      </c>
      <c r="G83" s="88">
        <f t="shared" si="2"/>
        <v>48</v>
      </c>
      <c r="H83" s="88">
        <f t="shared" si="3"/>
        <v>120</v>
      </c>
      <c r="I83" s="35"/>
    </row>
    <row r="84" spans="1:9" ht="30">
      <c r="A84" s="29">
        <v>82</v>
      </c>
      <c r="B84" s="126"/>
      <c r="C84" s="31" t="s">
        <v>203</v>
      </c>
      <c r="D84" s="52" t="s">
        <v>204</v>
      </c>
      <c r="E84" s="90">
        <f>'Anexo T1 RLVIE 2026 CCG'!O86</f>
        <v>216</v>
      </c>
      <c r="F84" s="90">
        <f>'Anexo T1 RLVIE 2026 CCG'!P86</f>
        <v>540</v>
      </c>
      <c r="G84" s="88">
        <f t="shared" si="2"/>
        <v>18</v>
      </c>
      <c r="H84" s="88">
        <f t="shared" si="3"/>
        <v>45</v>
      </c>
      <c r="I84" s="35"/>
    </row>
    <row r="85" spans="1:9" ht="13.5" customHeight="1">
      <c r="A85" s="138" t="s">
        <v>207</v>
      </c>
      <c r="B85" s="138"/>
      <c r="C85" s="138"/>
      <c r="D85" s="138"/>
      <c r="E85" s="89">
        <f>SUM(E3:E84)</f>
        <v>52680</v>
      </c>
      <c r="F85" s="89">
        <f t="shared" ref="F85:H85" si="4">SUM(F3:F84)</f>
        <v>131700</v>
      </c>
      <c r="G85" s="89">
        <f t="shared" si="4"/>
        <v>4390</v>
      </c>
      <c r="H85" s="89">
        <f t="shared" si="4"/>
        <v>10975</v>
      </c>
      <c r="I85" s="35"/>
    </row>
    <row r="86" spans="1:9">
      <c r="F86" s="33"/>
      <c r="H86" s="38"/>
    </row>
    <row r="87" spans="1:9">
      <c r="E87" s="39"/>
      <c r="F87" s="39"/>
      <c r="H87" s="38"/>
    </row>
  </sheetData>
  <mergeCells count="7">
    <mergeCell ref="A1:D1"/>
    <mergeCell ref="E1:F1"/>
    <mergeCell ref="G1:H1"/>
    <mergeCell ref="A85:D85"/>
    <mergeCell ref="B3:B35"/>
    <mergeCell ref="B36:B53"/>
    <mergeCell ref="B54:B84"/>
  </mergeCells>
  <conditionalFormatting sqref="E3:E84">
    <cfRule type="containsBlanks" dxfId="6" priority="1">
      <formula>LEN(TRIM(E3))=0</formula>
    </cfRule>
  </conditionalFormatting>
  <conditionalFormatting sqref="F3:F40 F53:F84">
    <cfRule type="containsBlanks" dxfId="5" priority="2">
      <formula>LEN(TRIM(F3))=0</formula>
    </cfRule>
  </conditionalFormatting>
  <printOptions horizontalCentered="1" gridLines="1"/>
  <pageMargins left="0.23622047244094491" right="0.23622047244094491" top="0.74803149606299213" bottom="0.74803149606299213" header="0.31496062992125984" footer="0.31496062992125984"/>
  <pageSetup scale="61" fitToHeight="0" orientation="landscape" r:id="rId1"/>
  <headerFooter>
    <oddFooter>&amp;CPágina &amp;P de &amp;N&amp;R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5"/>
  <sheetViews>
    <sheetView view="pageLayout" zoomScaleNormal="100" workbookViewId="0">
      <selection activeCell="J7" sqref="J7"/>
    </sheetView>
  </sheetViews>
  <sheetFormatPr baseColWidth="10" defaultColWidth="11.42578125" defaultRowHeight="19.5"/>
  <cols>
    <col min="1" max="2" width="11.42578125" style="42"/>
    <col min="3" max="3" width="15.42578125" style="42" customWidth="1"/>
    <col min="4" max="4" width="28.85546875" style="42" customWidth="1"/>
    <col min="5" max="16384" width="11.42578125" style="42"/>
  </cols>
  <sheetData>
    <row r="1" spans="1:8">
      <c r="A1" s="140" t="s">
        <v>222</v>
      </c>
      <c r="B1" s="141"/>
      <c r="C1" s="141"/>
      <c r="D1" s="142"/>
      <c r="E1" s="143" t="s">
        <v>5</v>
      </c>
      <c r="F1" s="143"/>
      <c r="G1" s="143" t="s">
        <v>220</v>
      </c>
      <c r="H1" s="143"/>
    </row>
    <row r="2" spans="1:8" ht="19.5" customHeight="1">
      <c r="A2" s="74" t="s">
        <v>1</v>
      </c>
      <c r="B2" s="74" t="s">
        <v>2</v>
      </c>
      <c r="C2" s="74" t="s">
        <v>3</v>
      </c>
      <c r="D2" s="75" t="s">
        <v>4</v>
      </c>
      <c r="E2" s="76" t="s">
        <v>14</v>
      </c>
      <c r="F2" s="76" t="s">
        <v>15</v>
      </c>
      <c r="G2" s="76" t="s">
        <v>14</v>
      </c>
      <c r="H2" s="76" t="s">
        <v>15</v>
      </c>
    </row>
    <row r="3" spans="1:8" ht="45">
      <c r="A3" s="43">
        <v>1</v>
      </c>
      <c r="B3" s="145" t="s">
        <v>18</v>
      </c>
      <c r="C3" s="29" t="s">
        <v>19</v>
      </c>
      <c r="D3" s="52" t="s">
        <v>20</v>
      </c>
      <c r="E3" s="34">
        <f>ROUNDUP(40%*F3,0)</f>
        <v>888</v>
      </c>
      <c r="F3" s="34">
        <f>'Anexo T1 RLVIE 2026 CCG'!R5</f>
        <v>2220</v>
      </c>
      <c r="G3" s="69">
        <f>E3/12</f>
        <v>74</v>
      </c>
      <c r="H3" s="69">
        <f>F3/12</f>
        <v>185</v>
      </c>
    </row>
    <row r="4" spans="1:8" ht="45">
      <c r="A4" s="43">
        <v>2</v>
      </c>
      <c r="B4" s="145"/>
      <c r="C4" s="29" t="s">
        <v>21</v>
      </c>
      <c r="D4" s="52" t="s">
        <v>22</v>
      </c>
      <c r="E4" s="34">
        <f t="shared" ref="E4:E10" si="0">ROUNDUP(40%*F4,0)</f>
        <v>144</v>
      </c>
      <c r="F4" s="34">
        <f>'Anexo T1 RLVIE 2026 CCG'!R6</f>
        <v>360</v>
      </c>
      <c r="G4" s="69">
        <f t="shared" ref="G4:G10" si="1">E4/12</f>
        <v>12</v>
      </c>
      <c r="H4" s="69">
        <f t="shared" ref="H4:H10" si="2">F4/12</f>
        <v>30</v>
      </c>
    </row>
    <row r="5" spans="1:8" ht="150">
      <c r="A5" s="43">
        <v>3</v>
      </c>
      <c r="B5" s="145"/>
      <c r="C5" s="31" t="s">
        <v>23</v>
      </c>
      <c r="D5" s="52" t="s">
        <v>24</v>
      </c>
      <c r="E5" s="34">
        <f>ROUNDUP(40%*F5,0)</f>
        <v>816</v>
      </c>
      <c r="F5" s="34">
        <f>'Anexo T1 RLVIE 2026 CCG'!R7</f>
        <v>2040</v>
      </c>
      <c r="G5" s="69">
        <f>E5/12</f>
        <v>68</v>
      </c>
      <c r="H5" s="69">
        <f>F5/12</f>
        <v>170</v>
      </c>
    </row>
    <row r="6" spans="1:8" ht="60">
      <c r="A6" s="43">
        <v>4</v>
      </c>
      <c r="B6" s="145"/>
      <c r="C6" s="31" t="s">
        <v>25</v>
      </c>
      <c r="D6" s="54" t="s">
        <v>26</v>
      </c>
      <c r="E6" s="34">
        <f t="shared" si="0"/>
        <v>3504</v>
      </c>
      <c r="F6" s="34">
        <f>'Anexo T1 RLVIE 2026 CCG'!R8</f>
        <v>8760</v>
      </c>
      <c r="G6" s="69">
        <f t="shared" si="1"/>
        <v>292</v>
      </c>
      <c r="H6" s="69">
        <f t="shared" si="2"/>
        <v>730</v>
      </c>
    </row>
    <row r="7" spans="1:8" ht="156.75" customHeight="1">
      <c r="A7" s="43">
        <v>5</v>
      </c>
      <c r="B7" s="145"/>
      <c r="C7" s="31" t="s">
        <v>27</v>
      </c>
      <c r="D7" s="52" t="s">
        <v>254</v>
      </c>
      <c r="E7" s="34">
        <f t="shared" si="0"/>
        <v>1176</v>
      </c>
      <c r="F7" s="34">
        <f>'Anexo T1 RLVIE 2026 CCG'!R9</f>
        <v>2940</v>
      </c>
      <c r="G7" s="69">
        <f t="shared" si="1"/>
        <v>98</v>
      </c>
      <c r="H7" s="69">
        <f t="shared" si="2"/>
        <v>245</v>
      </c>
    </row>
    <row r="8" spans="1:8" ht="45">
      <c r="A8" s="43">
        <v>6</v>
      </c>
      <c r="B8" s="145"/>
      <c r="C8" s="31" t="s">
        <v>29</v>
      </c>
      <c r="D8" s="52" t="s">
        <v>208</v>
      </c>
      <c r="E8" s="34">
        <f t="shared" si="0"/>
        <v>408</v>
      </c>
      <c r="F8" s="34">
        <f>'Anexo T1 RLVIE 2026 CCG'!R10</f>
        <v>1020</v>
      </c>
      <c r="G8" s="69">
        <f t="shared" si="1"/>
        <v>34</v>
      </c>
      <c r="H8" s="69">
        <f t="shared" si="2"/>
        <v>85</v>
      </c>
    </row>
    <row r="9" spans="1:8" ht="45">
      <c r="A9" s="43">
        <v>7</v>
      </c>
      <c r="B9" s="145"/>
      <c r="C9" s="31" t="s">
        <v>57</v>
      </c>
      <c r="D9" s="52" t="s">
        <v>58</v>
      </c>
      <c r="E9" s="34">
        <f t="shared" si="0"/>
        <v>5544</v>
      </c>
      <c r="F9" s="34">
        <f>'Anexo T1 RLVIE 2026 CCG'!$R$23</f>
        <v>13860</v>
      </c>
      <c r="G9" s="69">
        <f t="shared" si="1"/>
        <v>462</v>
      </c>
      <c r="H9" s="69">
        <f t="shared" si="2"/>
        <v>1155</v>
      </c>
    </row>
    <row r="10" spans="1:8" ht="45">
      <c r="A10" s="43">
        <v>8</v>
      </c>
      <c r="B10" s="145"/>
      <c r="C10" s="31" t="s">
        <v>65</v>
      </c>
      <c r="D10" s="52" t="s">
        <v>66</v>
      </c>
      <c r="E10" s="34">
        <f t="shared" si="0"/>
        <v>24</v>
      </c>
      <c r="F10" s="34">
        <f>'Anexo T1 RLVIE 2026 CCG'!$R$27</f>
        <v>60</v>
      </c>
      <c r="G10" s="69">
        <f t="shared" si="1"/>
        <v>2</v>
      </c>
      <c r="H10" s="69">
        <f t="shared" si="2"/>
        <v>5</v>
      </c>
    </row>
    <row r="11" spans="1:8" ht="27" customHeight="1">
      <c r="A11" s="144" t="s">
        <v>207</v>
      </c>
      <c r="B11" s="144"/>
      <c r="C11" s="144"/>
      <c r="D11" s="144"/>
      <c r="E11" s="70">
        <f>SUM(E3:E10)</f>
        <v>12504</v>
      </c>
      <c r="F11" s="70">
        <f>SUM(F3:F10)</f>
        <v>31260</v>
      </c>
      <c r="G11" s="70">
        <f>SUM(G3:G10)</f>
        <v>1042</v>
      </c>
      <c r="H11" s="70">
        <f>SUM(H3:H10)</f>
        <v>2605</v>
      </c>
    </row>
    <row r="13" spans="1:8" ht="27.75" customHeight="1"/>
    <row r="23" ht="20.25" customHeight="1"/>
    <row r="32" ht="39" customHeight="1"/>
    <row r="34" ht="20.25" customHeight="1"/>
    <row r="54" ht="15.75" customHeight="1"/>
    <row r="73" ht="39" customHeight="1"/>
    <row r="74" ht="40.5" customHeight="1"/>
    <row r="85" ht="13.5" customHeight="1"/>
  </sheetData>
  <mergeCells count="5">
    <mergeCell ref="A1:D1"/>
    <mergeCell ref="E1:F1"/>
    <mergeCell ref="G1:H1"/>
    <mergeCell ref="A11:D11"/>
    <mergeCell ref="B3:B10"/>
  </mergeCells>
  <conditionalFormatting sqref="E3:F10">
    <cfRule type="containsBlanks" dxfId="4" priority="1">
      <formula>LEN(TRIM(E3))=0</formula>
    </cfRule>
  </conditionalFormatting>
  <printOptions horizontalCentered="1" gridLines="1"/>
  <pageMargins left="0.23622047244094491" right="0.23622047244094491" top="0.74803149606299213" bottom="0.74803149606299213" header="0.31496062992125984" footer="0.31496062992125984"/>
  <pageSetup scale="61" fitToHeight="0" orientation="landscape" r:id="rId1"/>
  <headerFooter>
    <oddFooter>&amp;CPágina &amp;P de &amp;N&amp;R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5"/>
  <sheetViews>
    <sheetView view="pageLayout" zoomScaleNormal="100" workbookViewId="0">
      <selection activeCell="J7" sqref="J7"/>
    </sheetView>
  </sheetViews>
  <sheetFormatPr baseColWidth="10" defaultColWidth="11" defaultRowHeight="19.5"/>
  <cols>
    <col min="1" max="1" width="5.140625" style="33" customWidth="1"/>
    <col min="2" max="2" width="7.5703125" style="33" customWidth="1"/>
    <col min="3" max="3" width="18.42578125" style="33" customWidth="1"/>
    <col min="4" max="4" width="43.42578125" style="33" customWidth="1"/>
    <col min="5" max="5" width="11.140625" style="33" customWidth="1"/>
    <col min="6" max="6" width="12" style="40" customWidth="1"/>
    <col min="7" max="7" width="9.7109375" style="33" customWidth="1"/>
    <col min="8" max="8" width="10.28515625" style="40" customWidth="1"/>
    <col min="9" max="16384" width="11" style="33"/>
  </cols>
  <sheetData>
    <row r="1" spans="1:8">
      <c r="A1" s="146" t="s">
        <v>223</v>
      </c>
      <c r="B1" s="147"/>
      <c r="C1" s="147"/>
      <c r="D1" s="148"/>
      <c r="E1" s="149" t="s">
        <v>5</v>
      </c>
      <c r="F1" s="149"/>
      <c r="G1" s="149" t="s">
        <v>220</v>
      </c>
      <c r="H1" s="149"/>
    </row>
    <row r="2" spans="1:8">
      <c r="A2" s="77" t="s">
        <v>1</v>
      </c>
      <c r="B2" s="78" t="s">
        <v>2</v>
      </c>
      <c r="C2" s="78" t="s">
        <v>3</v>
      </c>
      <c r="D2" s="79" t="s">
        <v>4</v>
      </c>
      <c r="E2" s="80" t="s">
        <v>14</v>
      </c>
      <c r="F2" s="80" t="s">
        <v>15</v>
      </c>
      <c r="G2" s="80" t="s">
        <v>14</v>
      </c>
      <c r="H2" s="80" t="s">
        <v>15</v>
      </c>
    </row>
    <row r="3" spans="1:8" ht="30" customHeight="1">
      <c r="A3" s="31">
        <v>1</v>
      </c>
      <c r="B3" s="126" t="s">
        <v>85</v>
      </c>
      <c r="C3" s="31" t="s">
        <v>86</v>
      </c>
      <c r="D3" s="52" t="s">
        <v>87</v>
      </c>
      <c r="E3" s="34">
        <f>ROUNDUP(40%*F3,0)</f>
        <v>3384</v>
      </c>
      <c r="F3" s="34">
        <f>'Anexo T1 RLVIE 2026 CCG'!$T$38</f>
        <v>8460</v>
      </c>
      <c r="G3" s="69">
        <f>E3/12</f>
        <v>282</v>
      </c>
      <c r="H3" s="69">
        <f>F3/12</f>
        <v>705</v>
      </c>
    </row>
    <row r="4" spans="1:8" ht="30">
      <c r="A4" s="31">
        <v>2</v>
      </c>
      <c r="B4" s="126"/>
      <c r="C4" s="31" t="s">
        <v>90</v>
      </c>
      <c r="D4" s="52" t="s">
        <v>91</v>
      </c>
      <c r="E4" s="34">
        <f t="shared" ref="E4:E9" si="0">ROUNDUP(40%*F4,0)</f>
        <v>72</v>
      </c>
      <c r="F4" s="34">
        <f>'Anexo T1 RLVIE 2026 CCG'!$T$40</f>
        <v>180</v>
      </c>
      <c r="G4" s="69">
        <f t="shared" ref="G4:G9" si="1">E4/12</f>
        <v>6</v>
      </c>
      <c r="H4" s="69">
        <f t="shared" ref="H4:H9" si="2">F4/12</f>
        <v>15</v>
      </c>
    </row>
    <row r="5" spans="1:8">
      <c r="A5" s="31">
        <v>3</v>
      </c>
      <c r="B5" s="126"/>
      <c r="C5" s="31" t="s">
        <v>94</v>
      </c>
      <c r="D5" s="52" t="s">
        <v>234</v>
      </c>
      <c r="E5" s="34">
        <f t="shared" si="0"/>
        <v>24</v>
      </c>
      <c r="F5" s="34">
        <f>'Anexo T1 RLVIE 2026 CCG'!$T$42</f>
        <v>60</v>
      </c>
      <c r="G5" s="69">
        <f t="shared" si="1"/>
        <v>2</v>
      </c>
      <c r="H5" s="69">
        <f t="shared" si="2"/>
        <v>5</v>
      </c>
    </row>
    <row r="6" spans="1:8">
      <c r="A6" s="31">
        <v>4</v>
      </c>
      <c r="B6" s="126" t="s">
        <v>122</v>
      </c>
      <c r="C6" s="31" t="s">
        <v>123</v>
      </c>
      <c r="D6" s="52" t="s">
        <v>124</v>
      </c>
      <c r="E6" s="34">
        <f t="shared" si="0"/>
        <v>24</v>
      </c>
      <c r="F6" s="34">
        <f>'Anexo T1 RLVIE 2026 CCG'!T56</f>
        <v>60</v>
      </c>
      <c r="G6" s="69">
        <f t="shared" si="1"/>
        <v>2</v>
      </c>
      <c r="H6" s="69">
        <f t="shared" si="2"/>
        <v>5</v>
      </c>
    </row>
    <row r="7" spans="1:8" ht="156.75" customHeight="1">
      <c r="A7" s="31">
        <v>5</v>
      </c>
      <c r="B7" s="126"/>
      <c r="C7" s="31" t="s">
        <v>125</v>
      </c>
      <c r="D7" s="52" t="s">
        <v>254</v>
      </c>
      <c r="E7" s="34">
        <f t="shared" si="0"/>
        <v>312</v>
      </c>
      <c r="F7" s="34">
        <f>'Anexo T1 RLVIE 2026 CCG'!T57</f>
        <v>780</v>
      </c>
      <c r="G7" s="69">
        <f t="shared" si="1"/>
        <v>26</v>
      </c>
      <c r="H7" s="69">
        <f t="shared" si="2"/>
        <v>65</v>
      </c>
    </row>
    <row r="8" spans="1:8" ht="30">
      <c r="A8" s="31">
        <v>6</v>
      </c>
      <c r="B8" s="126"/>
      <c r="C8" s="31" t="s">
        <v>129</v>
      </c>
      <c r="D8" s="52" t="s">
        <v>130</v>
      </c>
      <c r="E8" s="34">
        <f t="shared" si="0"/>
        <v>24</v>
      </c>
      <c r="F8" s="34">
        <f>'Anexo T1 RLVIE 2026 CCG'!T58</f>
        <v>60</v>
      </c>
      <c r="G8" s="69">
        <f t="shared" si="1"/>
        <v>2</v>
      </c>
      <c r="H8" s="69">
        <f t="shared" si="2"/>
        <v>5</v>
      </c>
    </row>
    <row r="9" spans="1:8" ht="30">
      <c r="A9" s="31">
        <v>7</v>
      </c>
      <c r="B9" s="126"/>
      <c r="C9" s="31" t="s">
        <v>133</v>
      </c>
      <c r="D9" s="52" t="s">
        <v>134</v>
      </c>
      <c r="E9" s="34">
        <f t="shared" si="0"/>
        <v>24</v>
      </c>
      <c r="F9" s="34">
        <f>'Anexo T1 RLVIE 2026 CCG'!T59</f>
        <v>60</v>
      </c>
      <c r="G9" s="69">
        <f t="shared" si="1"/>
        <v>2</v>
      </c>
      <c r="H9" s="69">
        <f t="shared" si="2"/>
        <v>5</v>
      </c>
    </row>
    <row r="10" spans="1:8">
      <c r="A10" s="122" t="s">
        <v>207</v>
      </c>
      <c r="B10" s="122"/>
      <c r="C10" s="122"/>
      <c r="D10" s="122"/>
      <c r="E10" s="81">
        <f>SUM(E3:E9)</f>
        <v>3864</v>
      </c>
      <c r="F10" s="81">
        <f t="shared" ref="F10:H10" si="3">SUM(F3:F9)</f>
        <v>9660</v>
      </c>
      <c r="G10" s="81">
        <f t="shared" si="3"/>
        <v>322</v>
      </c>
      <c r="H10" s="81">
        <f t="shared" si="3"/>
        <v>805</v>
      </c>
    </row>
    <row r="11" spans="1:8" ht="27" customHeight="1"/>
    <row r="13" spans="1:8" ht="27.75" customHeight="1"/>
    <row r="23" ht="20.25" customHeight="1"/>
    <row r="32" ht="39" customHeight="1"/>
    <row r="34" ht="20.25" customHeight="1"/>
    <row r="54" ht="15.75" customHeight="1"/>
    <row r="73" ht="39" customHeight="1"/>
    <row r="74" ht="40.5" customHeight="1"/>
    <row r="85" ht="13.5" customHeight="1"/>
  </sheetData>
  <mergeCells count="6">
    <mergeCell ref="A1:D1"/>
    <mergeCell ref="E1:F1"/>
    <mergeCell ref="G1:H1"/>
    <mergeCell ref="A10:D10"/>
    <mergeCell ref="B3:B5"/>
    <mergeCell ref="B6:B9"/>
  </mergeCells>
  <conditionalFormatting sqref="E3:F9">
    <cfRule type="containsBlanks" dxfId="3" priority="1">
      <formula>LEN(TRIM(E3))=0</formula>
    </cfRule>
  </conditionalFormatting>
  <printOptions horizontalCentered="1" gridLines="1"/>
  <pageMargins left="0.23622047244094491" right="0.23622047244094491" top="0.74803149606299213" bottom="0.74803149606299213" header="0.31496062992125984" footer="0.31496062992125984"/>
  <pageSetup scale="61" fitToHeight="0" orientation="landscape" r:id="rId1"/>
  <headerFooter>
    <oddFooter>&amp;CPágina &amp;P de &amp;N&amp;R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5"/>
  <sheetViews>
    <sheetView view="pageLayout" zoomScaleNormal="100" workbookViewId="0">
      <selection activeCell="J7" sqref="J7"/>
    </sheetView>
  </sheetViews>
  <sheetFormatPr baseColWidth="10" defaultColWidth="11" defaultRowHeight="19.5"/>
  <cols>
    <col min="1" max="1" width="5.140625" style="33" customWidth="1"/>
    <col min="2" max="2" width="7.5703125" style="33" customWidth="1"/>
    <col min="3" max="3" width="18.42578125" style="33" customWidth="1"/>
    <col min="4" max="4" width="43.42578125" style="33" customWidth="1"/>
    <col min="5" max="5" width="11.140625" style="33" customWidth="1"/>
    <col min="6" max="6" width="12" style="40" customWidth="1"/>
    <col min="7" max="7" width="9.7109375" style="33" customWidth="1"/>
    <col min="8" max="8" width="10.28515625" style="40" customWidth="1"/>
    <col min="9" max="16384" width="11" style="33"/>
  </cols>
  <sheetData>
    <row r="1" spans="1:8" ht="20.25" thickBot="1">
      <c r="A1" s="162" t="s">
        <v>224</v>
      </c>
      <c r="B1" s="163"/>
      <c r="C1" s="163"/>
      <c r="D1" s="164"/>
      <c r="E1" s="150" t="s">
        <v>5</v>
      </c>
      <c r="F1" s="151"/>
      <c r="G1" s="150" t="s">
        <v>220</v>
      </c>
      <c r="H1" s="151"/>
    </row>
    <row r="2" spans="1:8" ht="20.25" thickBot="1">
      <c r="A2" s="62" t="s">
        <v>1</v>
      </c>
      <c r="B2" s="56" t="s">
        <v>2</v>
      </c>
      <c r="C2" s="56" t="s">
        <v>3</v>
      </c>
      <c r="D2" s="63" t="s">
        <v>4</v>
      </c>
      <c r="E2" s="64" t="s">
        <v>14</v>
      </c>
      <c r="F2" s="64" t="s">
        <v>15</v>
      </c>
      <c r="G2" s="64" t="s">
        <v>14</v>
      </c>
      <c r="H2" s="64" t="s">
        <v>15</v>
      </c>
    </row>
    <row r="3" spans="1:8" ht="30" customHeight="1">
      <c r="A3" s="28">
        <v>1</v>
      </c>
      <c r="B3" s="155" t="s">
        <v>18</v>
      </c>
      <c r="C3" s="28" t="s">
        <v>19</v>
      </c>
      <c r="D3" s="44" t="s">
        <v>20</v>
      </c>
      <c r="E3" s="50">
        <f>'Anexo T1 RLVIE 2026 CCG'!U5</f>
        <v>888</v>
      </c>
      <c r="F3" s="50">
        <f>'Anexo T1 RLVIE 2026 CCG'!V5</f>
        <v>2220</v>
      </c>
      <c r="G3" s="51">
        <f>E3/12</f>
        <v>74</v>
      </c>
      <c r="H3" s="51">
        <f>F3/12</f>
        <v>185</v>
      </c>
    </row>
    <row r="4" spans="1:8" ht="30">
      <c r="A4" s="29">
        <v>2</v>
      </c>
      <c r="B4" s="156"/>
      <c r="C4" s="29" t="s">
        <v>21</v>
      </c>
      <c r="D4" s="30" t="s">
        <v>22</v>
      </c>
      <c r="E4" s="50">
        <f>'Anexo T1 RLVIE 2026 CCG'!U6</f>
        <v>144</v>
      </c>
      <c r="F4" s="50">
        <f>'Anexo T1 RLVIE 2026 CCG'!V6</f>
        <v>360</v>
      </c>
      <c r="G4" s="51">
        <f t="shared" ref="G4:G17" si="0">E4/12</f>
        <v>12</v>
      </c>
      <c r="H4" s="51">
        <f t="shared" ref="H4:H17" si="1">F4/12</f>
        <v>30</v>
      </c>
    </row>
    <row r="5" spans="1:8" ht="90">
      <c r="A5" s="28">
        <v>3</v>
      </c>
      <c r="B5" s="156"/>
      <c r="C5" s="31" t="s">
        <v>23</v>
      </c>
      <c r="D5" s="30" t="s">
        <v>24</v>
      </c>
      <c r="E5" s="50">
        <f>'Anexo T1 RLVIE 2026 CCG'!U7</f>
        <v>816</v>
      </c>
      <c r="F5" s="50">
        <f>'Anexo T1 RLVIE 2026 CCG'!V7</f>
        <v>2040</v>
      </c>
      <c r="G5" s="51">
        <f t="shared" si="0"/>
        <v>68</v>
      </c>
      <c r="H5" s="51">
        <f t="shared" si="1"/>
        <v>170</v>
      </c>
    </row>
    <row r="6" spans="1:8" ht="45">
      <c r="A6" s="29">
        <v>4</v>
      </c>
      <c r="B6" s="156"/>
      <c r="C6" s="31" t="s">
        <v>25</v>
      </c>
      <c r="D6" s="46" t="s">
        <v>26</v>
      </c>
      <c r="E6" s="50">
        <f>'Anexo T1 RLVIE 2026 CCG'!U8</f>
        <v>3504</v>
      </c>
      <c r="F6" s="50">
        <f>'Anexo T1 RLVIE 2026 CCG'!V8</f>
        <v>8760</v>
      </c>
      <c r="G6" s="51">
        <f t="shared" si="0"/>
        <v>292</v>
      </c>
      <c r="H6" s="51">
        <f t="shared" si="1"/>
        <v>730</v>
      </c>
    </row>
    <row r="7" spans="1:8" ht="156.75" customHeight="1">
      <c r="A7" s="28">
        <v>5</v>
      </c>
      <c r="B7" s="156"/>
      <c r="C7" s="31" t="s">
        <v>27</v>
      </c>
      <c r="D7" s="30" t="s">
        <v>254</v>
      </c>
      <c r="E7" s="50">
        <f>'Anexo T1 RLVIE 2026 CCG'!U9</f>
        <v>1176</v>
      </c>
      <c r="F7" s="50">
        <f>'Anexo T1 RLVIE 2026 CCG'!V9</f>
        <v>2940</v>
      </c>
      <c r="G7" s="51">
        <f t="shared" si="0"/>
        <v>98</v>
      </c>
      <c r="H7" s="51">
        <f t="shared" si="1"/>
        <v>245</v>
      </c>
    </row>
    <row r="8" spans="1:8" ht="30">
      <c r="A8" s="29">
        <v>6</v>
      </c>
      <c r="B8" s="156"/>
      <c r="C8" s="31" t="s">
        <v>29</v>
      </c>
      <c r="D8" s="30" t="s">
        <v>208</v>
      </c>
      <c r="E8" s="50">
        <f>'Anexo T1 RLVIE 2026 CCG'!U10</f>
        <v>408</v>
      </c>
      <c r="F8" s="50">
        <f>'Anexo T1 RLVIE 2026 CCG'!V10</f>
        <v>1020</v>
      </c>
      <c r="G8" s="51">
        <f t="shared" si="0"/>
        <v>34</v>
      </c>
      <c r="H8" s="51">
        <f t="shared" si="1"/>
        <v>85</v>
      </c>
    </row>
    <row r="9" spans="1:8" ht="30">
      <c r="A9" s="28">
        <v>7</v>
      </c>
      <c r="B9" s="156"/>
      <c r="C9" s="31" t="s">
        <v>57</v>
      </c>
      <c r="D9" s="30" t="s">
        <v>58</v>
      </c>
      <c r="E9" s="50">
        <f>'Anexo T1 RLVIE 2026 CCG'!U23</f>
        <v>5544</v>
      </c>
      <c r="F9" s="50">
        <f>'Anexo T1 RLVIE 2026 CCG'!V23</f>
        <v>13860</v>
      </c>
      <c r="G9" s="51">
        <f t="shared" si="0"/>
        <v>462</v>
      </c>
      <c r="H9" s="51">
        <f t="shared" si="1"/>
        <v>1155</v>
      </c>
    </row>
    <row r="10" spans="1:8" ht="30" customHeight="1">
      <c r="A10" s="29">
        <v>8</v>
      </c>
      <c r="B10" s="157"/>
      <c r="C10" s="31" t="s">
        <v>65</v>
      </c>
      <c r="D10" s="30" t="s">
        <v>66</v>
      </c>
      <c r="E10" s="50">
        <f>'Anexo T1 RLVIE 2026 CCG'!U27</f>
        <v>24</v>
      </c>
      <c r="F10" s="50">
        <f>'Anexo T1 RLVIE 2026 CCG'!V27</f>
        <v>60</v>
      </c>
      <c r="G10" s="51">
        <f t="shared" si="0"/>
        <v>2</v>
      </c>
      <c r="H10" s="51">
        <f t="shared" si="1"/>
        <v>5</v>
      </c>
    </row>
    <row r="11" spans="1:8" ht="27" customHeight="1">
      <c r="A11" s="28">
        <v>9</v>
      </c>
      <c r="B11" s="158" t="s">
        <v>85</v>
      </c>
      <c r="C11" s="31" t="s">
        <v>112</v>
      </c>
      <c r="D11" s="30" t="s">
        <v>113</v>
      </c>
      <c r="E11" s="50">
        <f>'Anexo T1 RLVIE 2026 CCG'!U52</f>
        <v>48</v>
      </c>
      <c r="F11" s="50">
        <f>'Anexo T1 RLVIE 2026 CCG'!V52</f>
        <v>120</v>
      </c>
      <c r="G11" s="51">
        <f t="shared" si="0"/>
        <v>4</v>
      </c>
      <c r="H11" s="51">
        <f t="shared" si="1"/>
        <v>10</v>
      </c>
    </row>
    <row r="12" spans="1:8" ht="30">
      <c r="A12" s="29">
        <v>10</v>
      </c>
      <c r="B12" s="156"/>
      <c r="C12" s="31" t="s">
        <v>114</v>
      </c>
      <c r="D12" s="30" t="s">
        <v>115</v>
      </c>
      <c r="E12" s="50">
        <f>'Anexo T1 RLVIE 2026 CCG'!U53</f>
        <v>24</v>
      </c>
      <c r="F12" s="50">
        <f>'Anexo T1 RLVIE 2026 CCG'!V53</f>
        <v>60</v>
      </c>
      <c r="G12" s="51">
        <f t="shared" si="0"/>
        <v>2</v>
      </c>
      <c r="H12" s="51">
        <f t="shared" si="1"/>
        <v>5</v>
      </c>
    </row>
    <row r="13" spans="1:8" ht="27.75" customHeight="1">
      <c r="A13" s="28">
        <v>11</v>
      </c>
      <c r="B13" s="157"/>
      <c r="C13" s="31" t="s">
        <v>116</v>
      </c>
      <c r="D13" s="30" t="s">
        <v>117</v>
      </c>
      <c r="E13" s="50">
        <f>'Anexo T1 RLVIE 2026 CCG'!U54</f>
        <v>672</v>
      </c>
      <c r="F13" s="50">
        <f>'Anexo T1 RLVIE 2026 CCG'!V54</f>
        <v>1680</v>
      </c>
      <c r="G13" s="51">
        <f t="shared" si="0"/>
        <v>56</v>
      </c>
      <c r="H13" s="51">
        <f t="shared" si="1"/>
        <v>140</v>
      </c>
    </row>
    <row r="14" spans="1:8" ht="25.5" customHeight="1">
      <c r="A14" s="29">
        <v>12</v>
      </c>
      <c r="B14" s="159" t="s">
        <v>122</v>
      </c>
      <c r="C14" s="31" t="s">
        <v>123</v>
      </c>
      <c r="D14" s="30" t="s">
        <v>124</v>
      </c>
      <c r="E14" s="50">
        <f>'Anexo T1 RLVIE 2026 CCG'!U56</f>
        <v>24</v>
      </c>
      <c r="F14" s="50">
        <f>'Anexo T1 RLVIE 2026 CCG'!V56</f>
        <v>60</v>
      </c>
      <c r="G14" s="51">
        <f t="shared" si="0"/>
        <v>2</v>
      </c>
      <c r="H14" s="51">
        <f t="shared" si="1"/>
        <v>5</v>
      </c>
    </row>
    <row r="15" spans="1:8">
      <c r="A15" s="28">
        <v>13</v>
      </c>
      <c r="B15" s="160"/>
      <c r="C15" s="31" t="s">
        <v>125</v>
      </c>
      <c r="D15" s="30" t="s">
        <v>126</v>
      </c>
      <c r="E15" s="50">
        <f>'Anexo T1 RLVIE 2026 CCG'!U57</f>
        <v>312</v>
      </c>
      <c r="F15" s="50">
        <f>'Anexo T1 RLVIE 2026 CCG'!V57</f>
        <v>780</v>
      </c>
      <c r="G15" s="51">
        <f t="shared" si="0"/>
        <v>26</v>
      </c>
      <c r="H15" s="51">
        <f t="shared" si="1"/>
        <v>65</v>
      </c>
    </row>
    <row r="16" spans="1:8" ht="30">
      <c r="A16" s="28">
        <v>14</v>
      </c>
      <c r="B16" s="160"/>
      <c r="C16" s="31" t="s">
        <v>129</v>
      </c>
      <c r="D16" s="30" t="s">
        <v>130</v>
      </c>
      <c r="E16" s="50">
        <f>'Anexo T1 RLVIE 2026 CCG'!U58</f>
        <v>24</v>
      </c>
      <c r="F16" s="50">
        <f>'Anexo T1 RLVIE 2026 CCG'!V58</f>
        <v>60</v>
      </c>
      <c r="G16" s="51">
        <f t="shared" si="0"/>
        <v>2</v>
      </c>
      <c r="H16" s="51">
        <f t="shared" si="1"/>
        <v>5</v>
      </c>
    </row>
    <row r="17" spans="1:8" ht="30.75" thickBot="1">
      <c r="A17" s="29">
        <v>15</v>
      </c>
      <c r="B17" s="161"/>
      <c r="C17" s="31" t="s">
        <v>133</v>
      </c>
      <c r="D17" s="30" t="s">
        <v>134</v>
      </c>
      <c r="E17" s="50">
        <f>'Anexo T1 RLVIE 2026 CCG'!U59</f>
        <v>24</v>
      </c>
      <c r="F17" s="50">
        <f>'Anexo T1 RLVIE 2026 CCG'!V59</f>
        <v>60</v>
      </c>
      <c r="G17" s="51">
        <f t="shared" si="0"/>
        <v>2</v>
      </c>
      <c r="H17" s="51">
        <f t="shared" si="1"/>
        <v>5</v>
      </c>
    </row>
    <row r="18" spans="1:8" ht="20.25" thickBot="1">
      <c r="A18" s="152" t="s">
        <v>207</v>
      </c>
      <c r="B18" s="153"/>
      <c r="C18" s="153"/>
      <c r="D18" s="154"/>
      <c r="E18" s="36">
        <f>SUM(E3:E17)</f>
        <v>13632</v>
      </c>
      <c r="F18" s="36">
        <f t="shared" ref="F18:H18" si="2">SUM(F3:F17)</f>
        <v>34080</v>
      </c>
      <c r="G18" s="36">
        <f t="shared" si="2"/>
        <v>1136</v>
      </c>
      <c r="H18" s="36">
        <f t="shared" si="2"/>
        <v>2840</v>
      </c>
    </row>
    <row r="23" spans="1:8" ht="20.25" customHeight="1"/>
    <row r="32" spans="1:8" ht="39" customHeight="1"/>
    <row r="34" ht="20.25" customHeight="1"/>
    <row r="54" ht="15.75" customHeight="1"/>
    <row r="73" ht="39" customHeight="1"/>
    <row r="74" ht="40.5" customHeight="1"/>
    <row r="85" ht="13.5" customHeight="1"/>
  </sheetData>
  <mergeCells count="7">
    <mergeCell ref="G1:H1"/>
    <mergeCell ref="A18:D18"/>
    <mergeCell ref="B3:B10"/>
    <mergeCell ref="B11:B13"/>
    <mergeCell ref="B14:B17"/>
    <mergeCell ref="A1:D1"/>
    <mergeCell ref="E1:F1"/>
  </mergeCells>
  <conditionalFormatting sqref="E3:F17">
    <cfRule type="containsBlanks" dxfId="2" priority="1">
      <formula>LEN(TRIM(E3))=0</formula>
    </cfRule>
  </conditionalFormatting>
  <printOptions horizontalCentered="1" gridLines="1"/>
  <pageMargins left="0.23622047244094491" right="0.23622047244094491" top="0.74803149606299213" bottom="0.74803149606299213" header="0.31496062992125984" footer="0.31496062992125984"/>
  <pageSetup scale="61" fitToHeight="0" orientation="landscape" r:id="rId1"/>
  <headerFooter>
    <oddFooter>&amp;CPágina &amp;P de &amp;N&amp;R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5"/>
  <sheetViews>
    <sheetView view="pageLayout" zoomScaleNormal="100" workbookViewId="0">
      <selection activeCell="J7" sqref="J7"/>
    </sheetView>
  </sheetViews>
  <sheetFormatPr baseColWidth="10" defaultColWidth="11" defaultRowHeight="19.5"/>
  <cols>
    <col min="1" max="1" width="5.140625" style="33" customWidth="1"/>
    <col min="2" max="2" width="7.5703125" style="33" customWidth="1"/>
    <col min="3" max="3" width="18.42578125" style="33" customWidth="1"/>
    <col min="4" max="4" width="43.42578125" style="33" customWidth="1"/>
    <col min="5" max="5" width="11.140625" style="33" customWidth="1"/>
    <col min="6" max="6" width="12" style="40" customWidth="1"/>
    <col min="7" max="7" width="9.7109375" style="33" customWidth="1"/>
    <col min="8" max="8" width="10.28515625" style="40" customWidth="1"/>
    <col min="9" max="16384" width="11" style="33"/>
  </cols>
  <sheetData>
    <row r="1" spans="1:8">
      <c r="A1" s="165" t="s">
        <v>225</v>
      </c>
      <c r="B1" s="165"/>
      <c r="C1" s="165"/>
      <c r="D1" s="165"/>
      <c r="E1" s="166" t="s">
        <v>5</v>
      </c>
      <c r="F1" s="166"/>
      <c r="G1" s="166" t="s">
        <v>220</v>
      </c>
      <c r="H1" s="166"/>
    </row>
    <row r="2" spans="1:8">
      <c r="A2" s="82" t="s">
        <v>1</v>
      </c>
      <c r="B2" s="74" t="s">
        <v>2</v>
      </c>
      <c r="C2" s="74" t="s">
        <v>3</v>
      </c>
      <c r="D2" s="83" t="s">
        <v>4</v>
      </c>
      <c r="E2" s="84" t="s">
        <v>14</v>
      </c>
      <c r="F2" s="84" t="s">
        <v>15</v>
      </c>
      <c r="G2" s="84" t="s">
        <v>14</v>
      </c>
      <c r="H2" s="84" t="s">
        <v>15</v>
      </c>
    </row>
    <row r="3" spans="1:8" ht="30" customHeight="1">
      <c r="A3" s="29">
        <v>1</v>
      </c>
      <c r="B3" s="167" t="s">
        <v>18</v>
      </c>
      <c r="C3" s="29" t="s">
        <v>19</v>
      </c>
      <c r="D3" s="52" t="s">
        <v>20</v>
      </c>
      <c r="E3" s="34">
        <f>'Anexo T1 RLVIE 2026 CCG'!W5</f>
        <v>888</v>
      </c>
      <c r="F3" s="34">
        <f>'Anexo T1 RLVIE 2026 CCG'!X5</f>
        <v>2220</v>
      </c>
      <c r="G3" s="69">
        <f>E3/12</f>
        <v>74</v>
      </c>
      <c r="H3" s="69">
        <f>F3/12</f>
        <v>185</v>
      </c>
    </row>
    <row r="4" spans="1:8" ht="30">
      <c r="A4" s="29">
        <v>2</v>
      </c>
      <c r="B4" s="167"/>
      <c r="C4" s="29" t="s">
        <v>21</v>
      </c>
      <c r="D4" s="52" t="s">
        <v>22</v>
      </c>
      <c r="E4" s="34">
        <f>'Anexo T1 RLVIE 2026 CCG'!W6</f>
        <v>144</v>
      </c>
      <c r="F4" s="34">
        <f>'Anexo T1 RLVIE 2026 CCG'!X6</f>
        <v>360</v>
      </c>
      <c r="G4" s="69">
        <f t="shared" ref="G4:G14" si="0">E4/12</f>
        <v>12</v>
      </c>
      <c r="H4" s="69">
        <f t="shared" ref="H4:H14" si="1">F4/12</f>
        <v>30</v>
      </c>
    </row>
    <row r="5" spans="1:8" ht="90">
      <c r="A5" s="29">
        <v>3</v>
      </c>
      <c r="B5" s="167"/>
      <c r="C5" s="31" t="s">
        <v>23</v>
      </c>
      <c r="D5" s="52" t="s">
        <v>24</v>
      </c>
      <c r="E5" s="34">
        <f>'Anexo T1 RLVIE 2026 CCG'!W7</f>
        <v>816</v>
      </c>
      <c r="F5" s="34">
        <f>'Anexo T1 RLVIE 2026 CCG'!X7</f>
        <v>2040</v>
      </c>
      <c r="G5" s="69">
        <f t="shared" si="0"/>
        <v>68</v>
      </c>
      <c r="H5" s="69">
        <f t="shared" si="1"/>
        <v>170</v>
      </c>
    </row>
    <row r="6" spans="1:8" ht="45">
      <c r="A6" s="29">
        <v>4</v>
      </c>
      <c r="B6" s="167"/>
      <c r="C6" s="31" t="s">
        <v>25</v>
      </c>
      <c r="D6" s="54" t="s">
        <v>26</v>
      </c>
      <c r="E6" s="34">
        <f>'Anexo T1 RLVIE 2026 CCG'!W8</f>
        <v>3504</v>
      </c>
      <c r="F6" s="34">
        <f>'Anexo T1 RLVIE 2026 CCG'!X8</f>
        <v>8760</v>
      </c>
      <c r="G6" s="69">
        <f t="shared" si="0"/>
        <v>292</v>
      </c>
      <c r="H6" s="69">
        <f t="shared" si="1"/>
        <v>730</v>
      </c>
    </row>
    <row r="7" spans="1:8" ht="156.75" customHeight="1">
      <c r="A7" s="29">
        <v>5</v>
      </c>
      <c r="B7" s="167"/>
      <c r="C7" s="31" t="s">
        <v>27</v>
      </c>
      <c r="D7" s="52" t="s">
        <v>254</v>
      </c>
      <c r="E7" s="34">
        <f>'Anexo T1 RLVIE 2026 CCG'!W9</f>
        <v>1176</v>
      </c>
      <c r="F7" s="34">
        <f>'Anexo T1 RLVIE 2026 CCG'!X9</f>
        <v>2940</v>
      </c>
      <c r="G7" s="69">
        <f t="shared" si="0"/>
        <v>98</v>
      </c>
      <c r="H7" s="69">
        <f t="shared" si="1"/>
        <v>245</v>
      </c>
    </row>
    <row r="8" spans="1:8" ht="30">
      <c r="A8" s="29">
        <v>6</v>
      </c>
      <c r="B8" s="167"/>
      <c r="C8" s="31" t="s">
        <v>29</v>
      </c>
      <c r="D8" s="52" t="s">
        <v>208</v>
      </c>
      <c r="E8" s="34">
        <f>'Anexo T1 RLVIE 2026 CCG'!W10</f>
        <v>408</v>
      </c>
      <c r="F8" s="34">
        <f>'Anexo T1 RLVIE 2026 CCG'!X10</f>
        <v>1020</v>
      </c>
      <c r="G8" s="69">
        <f t="shared" si="0"/>
        <v>34</v>
      </c>
      <c r="H8" s="69">
        <f t="shared" si="1"/>
        <v>85</v>
      </c>
    </row>
    <row r="9" spans="1:8" ht="30">
      <c r="A9" s="29">
        <v>7</v>
      </c>
      <c r="B9" s="167"/>
      <c r="C9" s="31" t="s">
        <v>57</v>
      </c>
      <c r="D9" s="52" t="s">
        <v>58</v>
      </c>
      <c r="E9" s="34">
        <f>'Anexo T1 RLVIE 2026 CCG'!W23</f>
        <v>5544</v>
      </c>
      <c r="F9" s="34">
        <f>'Anexo T1 RLVIE 2026 CCG'!X23</f>
        <v>13860</v>
      </c>
      <c r="G9" s="69">
        <f t="shared" si="0"/>
        <v>462</v>
      </c>
      <c r="H9" s="69">
        <f t="shared" si="1"/>
        <v>1155</v>
      </c>
    </row>
    <row r="10" spans="1:8" ht="30">
      <c r="A10" s="29">
        <v>8</v>
      </c>
      <c r="B10" s="167"/>
      <c r="C10" s="31" t="s">
        <v>65</v>
      </c>
      <c r="D10" s="52" t="s">
        <v>66</v>
      </c>
      <c r="E10" s="34">
        <f>'Anexo T1 RLVIE 2026 CCG'!W27</f>
        <v>24</v>
      </c>
      <c r="F10" s="34">
        <f>'Anexo T1 RLVIE 2026 CCG'!X27</f>
        <v>60</v>
      </c>
      <c r="G10" s="69">
        <f t="shared" si="0"/>
        <v>2</v>
      </c>
      <c r="H10" s="69">
        <f t="shared" si="1"/>
        <v>5</v>
      </c>
    </row>
    <row r="11" spans="1:8" ht="27" customHeight="1">
      <c r="A11" s="29">
        <v>9</v>
      </c>
      <c r="B11" s="145" t="s">
        <v>122</v>
      </c>
      <c r="C11" s="31" t="s">
        <v>123</v>
      </c>
      <c r="D11" s="52" t="s">
        <v>124</v>
      </c>
      <c r="E11" s="34">
        <f>'Anexo T1 RLVIE 2026 CCG'!W56</f>
        <v>24</v>
      </c>
      <c r="F11" s="34">
        <f>'Anexo T1 RLVIE 2026 CCG'!X56</f>
        <v>60</v>
      </c>
      <c r="G11" s="69">
        <f t="shared" si="0"/>
        <v>2</v>
      </c>
      <c r="H11" s="69">
        <f t="shared" si="1"/>
        <v>5</v>
      </c>
    </row>
    <row r="12" spans="1:8">
      <c r="A12" s="29">
        <v>10</v>
      </c>
      <c r="B12" s="145"/>
      <c r="C12" s="31" t="s">
        <v>125</v>
      </c>
      <c r="D12" s="52" t="s">
        <v>126</v>
      </c>
      <c r="E12" s="34">
        <f>'Anexo T1 RLVIE 2026 CCG'!W57</f>
        <v>312</v>
      </c>
      <c r="F12" s="34">
        <f>'Anexo T1 RLVIE 2026 CCG'!X57</f>
        <v>780</v>
      </c>
      <c r="G12" s="69">
        <f t="shared" si="0"/>
        <v>26</v>
      </c>
      <c r="H12" s="69">
        <f t="shared" si="1"/>
        <v>65</v>
      </c>
    </row>
    <row r="13" spans="1:8" ht="27.75" customHeight="1">
      <c r="A13" s="29">
        <v>11</v>
      </c>
      <c r="B13" s="145"/>
      <c r="C13" s="31" t="s">
        <v>129</v>
      </c>
      <c r="D13" s="52" t="s">
        <v>130</v>
      </c>
      <c r="E13" s="34">
        <f>'Anexo T1 RLVIE 2026 CCG'!W58</f>
        <v>24</v>
      </c>
      <c r="F13" s="34">
        <f>'Anexo T1 RLVIE 2026 CCG'!X58</f>
        <v>60</v>
      </c>
      <c r="G13" s="69">
        <f t="shared" si="0"/>
        <v>2</v>
      </c>
      <c r="H13" s="69">
        <f t="shared" si="1"/>
        <v>5</v>
      </c>
    </row>
    <row r="14" spans="1:8" ht="30">
      <c r="A14" s="29">
        <v>12</v>
      </c>
      <c r="B14" s="145"/>
      <c r="C14" s="31" t="s">
        <v>133</v>
      </c>
      <c r="D14" s="52" t="s">
        <v>134</v>
      </c>
      <c r="E14" s="34">
        <f>'Anexo T1 RLVIE 2026 CCG'!W59</f>
        <v>24</v>
      </c>
      <c r="F14" s="34">
        <f>'Anexo T1 RLVIE 2026 CCG'!X59</f>
        <v>60</v>
      </c>
      <c r="G14" s="69">
        <f t="shared" si="0"/>
        <v>2</v>
      </c>
      <c r="H14" s="69">
        <f t="shared" si="1"/>
        <v>5</v>
      </c>
    </row>
    <row r="15" spans="1:8">
      <c r="A15" s="138" t="s">
        <v>207</v>
      </c>
      <c r="B15" s="138"/>
      <c r="C15" s="138"/>
      <c r="D15" s="138"/>
      <c r="E15" s="70">
        <f>SUM(E3:E14)</f>
        <v>12888</v>
      </c>
      <c r="F15" s="70">
        <f>SUM(F3:F14)</f>
        <v>32220</v>
      </c>
      <c r="G15" s="70">
        <f t="shared" ref="G15:H15" si="2">SUM(G3:G14)</f>
        <v>1074</v>
      </c>
      <c r="H15" s="70">
        <f t="shared" si="2"/>
        <v>2685</v>
      </c>
    </row>
    <row r="23" ht="20.25" customHeight="1"/>
    <row r="32" ht="39" customHeight="1"/>
    <row r="34" ht="20.25" customHeight="1"/>
    <row r="54" ht="15.75" customHeight="1"/>
    <row r="73" ht="39" customHeight="1"/>
    <row r="74" ht="40.5" customHeight="1"/>
    <row r="85" ht="13.5" customHeight="1"/>
  </sheetData>
  <mergeCells count="6">
    <mergeCell ref="A1:D1"/>
    <mergeCell ref="E1:F1"/>
    <mergeCell ref="G1:H1"/>
    <mergeCell ref="A15:D15"/>
    <mergeCell ref="B3:B10"/>
    <mergeCell ref="B11:B14"/>
  </mergeCells>
  <conditionalFormatting sqref="E3:F14">
    <cfRule type="containsBlanks" dxfId="1" priority="1">
      <formula>LEN(TRIM(E3))=0</formula>
    </cfRule>
  </conditionalFormatting>
  <printOptions horizontalCentered="1" gridLines="1"/>
  <pageMargins left="0.23622047244094491" right="0.23622047244094491" top="0.74803149606299213" bottom="0.74803149606299213" header="0.31496062992125984" footer="0.31496062992125984"/>
  <pageSetup scale="61" fitToHeight="0" orientation="landscape" r:id="rId1"/>
  <headerFooter>
    <oddFooter>&amp;CPágina &amp;P de &amp;N&amp;R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87"/>
  <sheetViews>
    <sheetView view="pageLayout" zoomScaleNormal="100" workbookViewId="0">
      <selection activeCell="J7" sqref="J7"/>
    </sheetView>
  </sheetViews>
  <sheetFormatPr baseColWidth="10" defaultColWidth="11" defaultRowHeight="19.5"/>
  <cols>
    <col min="1" max="1" width="5.140625" style="33" customWidth="1"/>
    <col min="2" max="2" width="7.5703125" style="33" customWidth="1"/>
    <col min="3" max="3" width="18.42578125" style="33" customWidth="1"/>
    <col min="4" max="4" width="43.42578125" style="33" customWidth="1"/>
    <col min="5" max="5" width="11.140625" style="33" customWidth="1"/>
    <col min="6" max="6" width="12" style="40" customWidth="1"/>
    <col min="7" max="7" width="9.7109375" style="33" customWidth="1"/>
    <col min="8" max="8" width="10.28515625" style="40" customWidth="1"/>
    <col min="9" max="16384" width="11" style="33"/>
  </cols>
  <sheetData>
    <row r="1" spans="1:26">
      <c r="A1" s="119" t="s">
        <v>226</v>
      </c>
      <c r="B1" s="119"/>
      <c r="C1" s="119"/>
      <c r="D1" s="119"/>
      <c r="E1" s="149" t="s">
        <v>5</v>
      </c>
      <c r="F1" s="149"/>
      <c r="G1" s="149" t="s">
        <v>220</v>
      </c>
      <c r="H1" s="149"/>
    </row>
    <row r="2" spans="1:26">
      <c r="A2" s="82" t="s">
        <v>1</v>
      </c>
      <c r="B2" s="74" t="s">
        <v>2</v>
      </c>
      <c r="C2" s="74" t="s">
        <v>3</v>
      </c>
      <c r="D2" s="83" t="s">
        <v>4</v>
      </c>
      <c r="E2" s="84" t="s">
        <v>14</v>
      </c>
      <c r="F2" s="84" t="s">
        <v>15</v>
      </c>
      <c r="G2" s="84" t="s">
        <v>14</v>
      </c>
      <c r="H2" s="84" t="s">
        <v>15</v>
      </c>
    </row>
    <row r="3" spans="1:26">
      <c r="A3" s="28">
        <v>1</v>
      </c>
      <c r="B3" s="168" t="s">
        <v>246</v>
      </c>
      <c r="C3" s="61" t="s">
        <v>102</v>
      </c>
      <c r="D3" s="86" t="s">
        <v>103</v>
      </c>
      <c r="E3" s="50">
        <f>'Anexo T1 RLVIE 2026 CCG'!Y47</f>
        <v>960</v>
      </c>
      <c r="F3" s="50">
        <f>'Anexo T1 RLVIE 2026 CCG'!Z47</f>
        <v>2400</v>
      </c>
      <c r="G3" s="51">
        <f>E3/12</f>
        <v>80</v>
      </c>
      <c r="H3" s="51">
        <f>F3/12</f>
        <v>200</v>
      </c>
    </row>
    <row r="4" spans="1:26" ht="30">
      <c r="A4" s="29">
        <v>2</v>
      </c>
      <c r="B4" s="145"/>
      <c r="C4" s="31" t="s">
        <v>104</v>
      </c>
      <c r="D4" s="52" t="s">
        <v>105</v>
      </c>
      <c r="E4" s="67">
        <f>'Anexo T1 RLVIE 2026 CCG'!Y48</f>
        <v>432</v>
      </c>
      <c r="F4" s="67">
        <f>'Anexo T1 RLVIE 2026 CCG'!Z48</f>
        <v>1080</v>
      </c>
      <c r="G4" s="68">
        <f t="shared" ref="G4:G11" si="0">E4/12</f>
        <v>36</v>
      </c>
      <c r="H4" s="68">
        <f t="shared" ref="H4:H11" si="1">F4/12</f>
        <v>90</v>
      </c>
    </row>
    <row r="5" spans="1:26" ht="30">
      <c r="A5" s="29">
        <v>3</v>
      </c>
      <c r="B5" s="145"/>
      <c r="C5" s="31" t="s">
        <v>106</v>
      </c>
      <c r="D5" s="52" t="s">
        <v>107</v>
      </c>
      <c r="E5" s="34">
        <f>'Anexo T1 RLVIE 2026 CCG'!Y49</f>
        <v>432</v>
      </c>
      <c r="F5" s="34">
        <f>'Anexo T1 RLVIE 2026 CCG'!Z49</f>
        <v>1080</v>
      </c>
      <c r="G5" s="69">
        <f t="shared" si="0"/>
        <v>36</v>
      </c>
      <c r="H5" s="69">
        <f t="shared" si="1"/>
        <v>90</v>
      </c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</row>
    <row r="6" spans="1:26" ht="30">
      <c r="A6" s="29">
        <v>4</v>
      </c>
      <c r="B6" s="145"/>
      <c r="C6" s="31" t="s">
        <v>108</v>
      </c>
      <c r="D6" s="52" t="s">
        <v>109</v>
      </c>
      <c r="E6" s="34">
        <f>'Anexo T1 RLVIE 2026 CCG'!Y50</f>
        <v>240</v>
      </c>
      <c r="F6" s="34">
        <f>'Anexo T1 RLVIE 2026 CCG'!Z50</f>
        <v>600</v>
      </c>
      <c r="G6" s="69">
        <f t="shared" si="0"/>
        <v>20</v>
      </c>
      <c r="H6" s="69">
        <f t="shared" si="1"/>
        <v>50</v>
      </c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</row>
    <row r="7" spans="1:26" ht="156.75" customHeight="1">
      <c r="A7" s="29">
        <v>5</v>
      </c>
      <c r="B7" s="145"/>
      <c r="C7" s="31" t="s">
        <v>110</v>
      </c>
      <c r="D7" s="52" t="s">
        <v>254</v>
      </c>
      <c r="E7" s="34">
        <f>'Anexo T1 RLVIE 2026 CCG'!Y51</f>
        <v>120</v>
      </c>
      <c r="F7" s="34">
        <f>'Anexo T1 RLVIE 2026 CCG'!Z51</f>
        <v>300</v>
      </c>
      <c r="G7" s="69">
        <f t="shared" si="0"/>
        <v>10</v>
      </c>
      <c r="H7" s="69">
        <f t="shared" si="1"/>
        <v>25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</row>
    <row r="8" spans="1:26" ht="30">
      <c r="A8" s="29">
        <v>6</v>
      </c>
      <c r="B8" s="145"/>
      <c r="C8" s="31" t="s">
        <v>112</v>
      </c>
      <c r="D8" s="52" t="s">
        <v>113</v>
      </c>
      <c r="E8" s="34">
        <f>'Anexo T1 RLVIE 2026 CCG'!Y52</f>
        <v>48</v>
      </c>
      <c r="F8" s="34">
        <f>'Anexo T1 RLVIE 2026 CCG'!Z52</f>
        <v>120</v>
      </c>
      <c r="G8" s="69">
        <f t="shared" si="0"/>
        <v>4</v>
      </c>
      <c r="H8" s="69">
        <f t="shared" si="1"/>
        <v>10</v>
      </c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</row>
    <row r="9" spans="1:26" ht="30">
      <c r="A9" s="29">
        <v>7</v>
      </c>
      <c r="B9" s="145"/>
      <c r="C9" s="31" t="s">
        <v>114</v>
      </c>
      <c r="D9" s="52" t="s">
        <v>115</v>
      </c>
      <c r="E9" s="34">
        <f>'Anexo T1 RLVIE 2026 CCG'!Y53</f>
        <v>24</v>
      </c>
      <c r="F9" s="34">
        <f>'Anexo T1 RLVIE 2026 CCG'!Z53</f>
        <v>60</v>
      </c>
      <c r="G9" s="69">
        <f t="shared" si="0"/>
        <v>2</v>
      </c>
      <c r="H9" s="69">
        <f t="shared" si="1"/>
        <v>5</v>
      </c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</row>
    <row r="10" spans="1:26" ht="30">
      <c r="A10" s="29">
        <v>8</v>
      </c>
      <c r="B10" s="145"/>
      <c r="C10" s="31" t="s">
        <v>116</v>
      </c>
      <c r="D10" s="52" t="s">
        <v>117</v>
      </c>
      <c r="E10" s="34">
        <f>'Anexo T1 RLVIE 2026 CCG'!Y54</f>
        <v>504</v>
      </c>
      <c r="F10" s="34">
        <f>'Anexo T1 RLVIE 2026 CCG'!Z54</f>
        <v>1260</v>
      </c>
      <c r="G10" s="69">
        <f t="shared" si="0"/>
        <v>42</v>
      </c>
      <c r="H10" s="69">
        <f t="shared" si="1"/>
        <v>105</v>
      </c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</row>
    <row r="11" spans="1:26" ht="27" customHeight="1">
      <c r="A11" s="29">
        <v>9</v>
      </c>
      <c r="B11" s="145"/>
      <c r="C11" s="31" t="s">
        <v>118</v>
      </c>
      <c r="D11" s="52" t="s">
        <v>219</v>
      </c>
      <c r="E11" s="34">
        <f>'Anexo T1 RLVIE 2026 CCG'!Y55</f>
        <v>240</v>
      </c>
      <c r="F11" s="34">
        <f>'Anexo T1 RLVIE 2026 CCG'!Z55</f>
        <v>600</v>
      </c>
      <c r="G11" s="69">
        <f t="shared" si="0"/>
        <v>20</v>
      </c>
      <c r="H11" s="69">
        <f t="shared" si="1"/>
        <v>50</v>
      </c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</row>
    <row r="12" spans="1:26">
      <c r="A12" s="138" t="s">
        <v>207</v>
      </c>
      <c r="B12" s="138"/>
      <c r="C12" s="138"/>
      <c r="D12" s="123"/>
      <c r="E12" s="70">
        <f>SUM(E3:E11)</f>
        <v>3000</v>
      </c>
      <c r="F12" s="70">
        <f t="shared" ref="F12:H12" si="2">SUM(F3:F11)</f>
        <v>7500</v>
      </c>
      <c r="G12" s="70">
        <f t="shared" si="2"/>
        <v>250</v>
      </c>
      <c r="H12" s="70">
        <f t="shared" si="2"/>
        <v>625</v>
      </c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</row>
    <row r="13" spans="1:26" ht="27.75" customHeight="1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</row>
    <row r="14" spans="1:26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</row>
    <row r="15" spans="1:26">
      <c r="A15" s="66"/>
      <c r="B15" s="66"/>
      <c r="C15" s="66"/>
      <c r="D15" s="66"/>
      <c r="E15" s="66"/>
      <c r="F15" s="71"/>
      <c r="G15" s="66"/>
      <c r="H15" s="71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</row>
    <row r="16" spans="1:26">
      <c r="A16" s="66"/>
      <c r="B16" s="66"/>
      <c r="C16" s="66"/>
      <c r="D16" s="66"/>
      <c r="E16" s="66"/>
      <c r="F16" s="71"/>
      <c r="G16" s="66"/>
      <c r="H16" s="71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</row>
    <row r="17" spans="1:26">
      <c r="A17" s="66"/>
      <c r="B17" s="66"/>
      <c r="C17" s="66"/>
      <c r="D17" s="66"/>
      <c r="E17" s="66"/>
      <c r="F17" s="71"/>
      <c r="G17" s="66"/>
      <c r="H17" s="71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</row>
    <row r="18" spans="1:26">
      <c r="A18" s="66"/>
      <c r="B18" s="66"/>
      <c r="C18" s="66"/>
      <c r="D18" s="66"/>
      <c r="E18" s="66"/>
      <c r="F18" s="71"/>
      <c r="G18" s="66"/>
      <c r="H18" s="71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</row>
    <row r="19" spans="1:26">
      <c r="A19" s="66"/>
      <c r="B19" s="66"/>
      <c r="C19" s="66"/>
      <c r="D19" s="66"/>
      <c r="E19" s="66"/>
      <c r="F19" s="71"/>
      <c r="G19" s="66"/>
      <c r="H19" s="71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</row>
    <row r="20" spans="1:26">
      <c r="A20" s="66"/>
      <c r="B20" s="66"/>
      <c r="C20" s="66"/>
      <c r="D20" s="66"/>
      <c r="E20" s="66"/>
      <c r="F20" s="71"/>
      <c r="G20" s="66"/>
      <c r="H20" s="71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</row>
    <row r="21" spans="1:26">
      <c r="A21" s="66"/>
      <c r="B21" s="66"/>
      <c r="C21" s="66"/>
      <c r="D21" s="66"/>
      <c r="E21" s="66"/>
      <c r="F21" s="71"/>
      <c r="G21" s="66"/>
      <c r="H21" s="71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</row>
    <row r="22" spans="1:26">
      <c r="A22" s="66"/>
      <c r="B22" s="66"/>
      <c r="C22" s="66"/>
      <c r="D22" s="66"/>
      <c r="E22" s="66"/>
      <c r="F22" s="71"/>
      <c r="G22" s="66"/>
      <c r="H22" s="71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</row>
    <row r="23" spans="1:26" ht="20.25" customHeight="1">
      <c r="A23" s="66"/>
      <c r="B23" s="66"/>
      <c r="C23" s="66"/>
      <c r="D23" s="66"/>
      <c r="E23" s="66"/>
      <c r="F23" s="71"/>
      <c r="G23" s="66"/>
      <c r="H23" s="71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</row>
    <row r="24" spans="1:26">
      <c r="A24" s="66"/>
      <c r="B24" s="66"/>
      <c r="C24" s="66"/>
      <c r="D24" s="66"/>
      <c r="E24" s="66"/>
      <c r="F24" s="71"/>
      <c r="G24" s="66"/>
      <c r="H24" s="71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</row>
    <row r="25" spans="1:26">
      <c r="A25" s="66"/>
      <c r="B25" s="66"/>
      <c r="C25" s="66"/>
      <c r="D25" s="66"/>
      <c r="E25" s="66"/>
      <c r="F25" s="71"/>
      <c r="G25" s="66"/>
      <c r="H25" s="71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</row>
    <row r="26" spans="1:26">
      <c r="A26" s="66"/>
      <c r="B26" s="66"/>
      <c r="C26" s="66"/>
      <c r="D26" s="66"/>
      <c r="E26" s="66"/>
      <c r="F26" s="71"/>
      <c r="G26" s="66"/>
      <c r="H26" s="71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</row>
    <row r="27" spans="1:26">
      <c r="A27" s="66"/>
      <c r="B27" s="66"/>
      <c r="C27" s="66"/>
      <c r="D27" s="66"/>
      <c r="E27" s="66"/>
      <c r="F27" s="71"/>
      <c r="G27" s="66"/>
      <c r="H27" s="71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</row>
    <row r="28" spans="1:26">
      <c r="A28" s="66"/>
      <c r="B28" s="66"/>
      <c r="C28" s="66"/>
      <c r="D28" s="66"/>
      <c r="E28" s="66"/>
      <c r="F28" s="71"/>
      <c r="G28" s="66"/>
      <c r="H28" s="71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</row>
    <row r="29" spans="1:26">
      <c r="A29" s="66"/>
      <c r="B29" s="66"/>
      <c r="C29" s="66"/>
      <c r="D29" s="66"/>
      <c r="E29" s="66"/>
      <c r="F29" s="71"/>
      <c r="G29" s="66"/>
      <c r="H29" s="71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</row>
    <row r="30" spans="1:26">
      <c r="A30" s="66"/>
      <c r="B30" s="66"/>
      <c r="C30" s="66"/>
      <c r="D30" s="66"/>
      <c r="E30" s="66"/>
      <c r="F30" s="71"/>
      <c r="G30" s="66"/>
      <c r="H30" s="71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</row>
    <row r="31" spans="1:26">
      <c r="A31" s="66"/>
      <c r="B31" s="66"/>
      <c r="C31" s="66"/>
      <c r="D31" s="66"/>
      <c r="E31" s="66"/>
      <c r="F31" s="71"/>
      <c r="G31" s="66"/>
      <c r="H31" s="71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</row>
    <row r="32" spans="1:26" ht="39" customHeight="1">
      <c r="A32" s="66"/>
      <c r="B32" s="66"/>
      <c r="C32" s="66"/>
      <c r="D32" s="66"/>
      <c r="E32" s="66"/>
      <c r="F32" s="71"/>
      <c r="G32" s="66"/>
      <c r="H32" s="71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</row>
    <row r="33" spans="1:26">
      <c r="A33" s="66"/>
      <c r="B33" s="66"/>
      <c r="C33" s="66"/>
      <c r="D33" s="66"/>
      <c r="E33" s="66"/>
      <c r="F33" s="71"/>
      <c r="G33" s="66"/>
      <c r="H33" s="71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</row>
    <row r="34" spans="1:26" ht="20.25" customHeight="1">
      <c r="A34" s="66"/>
      <c r="B34" s="66"/>
      <c r="C34" s="66"/>
      <c r="D34" s="66"/>
      <c r="E34" s="66"/>
      <c r="F34" s="71"/>
      <c r="G34" s="66"/>
      <c r="H34" s="71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</row>
    <row r="35" spans="1:26">
      <c r="A35" s="66"/>
      <c r="B35" s="66"/>
      <c r="C35" s="66"/>
      <c r="D35" s="66"/>
      <c r="E35" s="66"/>
      <c r="F35" s="71"/>
      <c r="G35" s="66"/>
      <c r="H35" s="71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</row>
    <row r="36" spans="1:26">
      <c r="A36" s="66"/>
      <c r="B36" s="66"/>
      <c r="C36" s="66"/>
      <c r="D36" s="66"/>
      <c r="E36" s="66"/>
      <c r="F36" s="71"/>
      <c r="G36" s="66"/>
      <c r="H36" s="71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</row>
    <row r="37" spans="1:26">
      <c r="A37" s="66"/>
      <c r="B37" s="66"/>
      <c r="C37" s="66"/>
      <c r="D37" s="66"/>
      <c r="E37" s="66"/>
      <c r="F37" s="71"/>
      <c r="G37" s="66"/>
      <c r="H37" s="71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</row>
    <row r="38" spans="1:26">
      <c r="A38" s="66"/>
      <c r="B38" s="66"/>
      <c r="C38" s="66"/>
      <c r="D38" s="66"/>
      <c r="E38" s="66"/>
      <c r="F38" s="71"/>
      <c r="G38" s="66"/>
      <c r="H38" s="71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</row>
    <row r="39" spans="1:26">
      <c r="A39" s="66"/>
      <c r="B39" s="66"/>
      <c r="C39" s="66"/>
      <c r="D39" s="66"/>
      <c r="E39" s="66"/>
      <c r="F39" s="71"/>
      <c r="G39" s="66"/>
      <c r="H39" s="71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</row>
    <row r="40" spans="1:26">
      <c r="A40" s="66"/>
      <c r="B40" s="66"/>
      <c r="C40" s="66"/>
      <c r="D40" s="66"/>
      <c r="E40" s="66"/>
      <c r="F40" s="71"/>
      <c r="G40" s="66"/>
      <c r="H40" s="71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</row>
    <row r="41" spans="1:26">
      <c r="A41" s="66"/>
      <c r="B41" s="66"/>
      <c r="C41" s="66"/>
      <c r="D41" s="66"/>
      <c r="E41" s="66"/>
      <c r="F41" s="71"/>
      <c r="G41" s="66"/>
      <c r="H41" s="71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</row>
    <row r="42" spans="1:26">
      <c r="A42" s="66"/>
      <c r="B42" s="66"/>
      <c r="C42" s="66"/>
      <c r="D42" s="66"/>
      <c r="E42" s="66"/>
      <c r="F42" s="71"/>
      <c r="G42" s="66"/>
      <c r="H42" s="71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</row>
    <row r="43" spans="1:26">
      <c r="A43" s="66"/>
      <c r="B43" s="66"/>
      <c r="C43" s="66"/>
      <c r="D43" s="66"/>
      <c r="E43" s="66"/>
      <c r="F43" s="71"/>
      <c r="G43" s="66"/>
      <c r="H43" s="71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</row>
    <row r="44" spans="1:26">
      <c r="A44" s="66"/>
      <c r="B44" s="66"/>
      <c r="C44" s="66"/>
      <c r="D44" s="66"/>
      <c r="E44" s="66"/>
      <c r="F44" s="71"/>
      <c r="G44" s="66"/>
      <c r="H44" s="71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</row>
    <row r="45" spans="1:26">
      <c r="A45" s="66"/>
      <c r="B45" s="66"/>
      <c r="C45" s="66"/>
      <c r="D45" s="66"/>
      <c r="E45" s="66"/>
      <c r="F45" s="71"/>
      <c r="G45" s="66"/>
      <c r="H45" s="71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</row>
    <row r="46" spans="1:26">
      <c r="A46" s="66"/>
      <c r="B46" s="66"/>
      <c r="C46" s="66"/>
      <c r="D46" s="66"/>
      <c r="E46" s="66"/>
      <c r="F46" s="71"/>
      <c r="G46" s="66"/>
      <c r="H46" s="71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</row>
    <row r="47" spans="1:26">
      <c r="A47" s="66"/>
      <c r="B47" s="66"/>
      <c r="C47" s="66"/>
      <c r="D47" s="66"/>
      <c r="E47" s="66"/>
      <c r="F47" s="71"/>
      <c r="G47" s="66"/>
      <c r="H47" s="71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</row>
    <row r="48" spans="1:26">
      <c r="A48" s="66"/>
      <c r="B48" s="66"/>
      <c r="C48" s="66"/>
      <c r="D48" s="66"/>
      <c r="E48" s="66"/>
      <c r="F48" s="71"/>
      <c r="G48" s="66"/>
      <c r="H48" s="71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</row>
    <row r="49" spans="1:26">
      <c r="A49" s="66"/>
      <c r="B49" s="66"/>
      <c r="C49" s="66"/>
      <c r="D49" s="66"/>
      <c r="E49" s="66"/>
      <c r="F49" s="71"/>
      <c r="G49" s="66"/>
      <c r="H49" s="71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</row>
    <row r="50" spans="1:26">
      <c r="A50" s="66"/>
      <c r="B50" s="66"/>
      <c r="C50" s="66"/>
      <c r="D50" s="66"/>
      <c r="E50" s="66"/>
      <c r="F50" s="71"/>
      <c r="G50" s="66"/>
      <c r="H50" s="71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</row>
    <row r="51" spans="1:26">
      <c r="A51" s="66"/>
      <c r="B51" s="66"/>
      <c r="C51" s="66"/>
      <c r="D51" s="66"/>
      <c r="E51" s="66"/>
      <c r="F51" s="71"/>
      <c r="G51" s="66"/>
      <c r="H51" s="71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</row>
    <row r="52" spans="1:26">
      <c r="A52" s="66"/>
      <c r="B52" s="66"/>
      <c r="C52" s="66"/>
      <c r="D52" s="66"/>
      <c r="E52" s="66"/>
      <c r="F52" s="71"/>
      <c r="G52" s="66"/>
      <c r="H52" s="71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</row>
    <row r="53" spans="1:26">
      <c r="A53" s="66"/>
      <c r="B53" s="66"/>
      <c r="C53" s="66"/>
      <c r="D53" s="66"/>
      <c r="E53" s="66"/>
      <c r="F53" s="71"/>
      <c r="G53" s="66"/>
      <c r="H53" s="71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</row>
    <row r="54" spans="1:26" ht="15.75" customHeight="1">
      <c r="A54" s="66"/>
      <c r="B54" s="66"/>
      <c r="C54" s="66"/>
      <c r="D54" s="66"/>
      <c r="E54" s="66"/>
      <c r="F54" s="71"/>
      <c r="G54" s="66"/>
      <c r="H54" s="71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</row>
    <row r="55" spans="1:26">
      <c r="A55" s="66"/>
      <c r="B55" s="66"/>
      <c r="C55" s="66"/>
      <c r="D55" s="66"/>
      <c r="E55" s="66"/>
      <c r="F55" s="71"/>
      <c r="G55" s="66"/>
      <c r="H55" s="71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</row>
    <row r="56" spans="1:26">
      <c r="A56" s="66"/>
      <c r="B56" s="66"/>
      <c r="C56" s="66"/>
      <c r="D56" s="66"/>
      <c r="E56" s="66"/>
      <c r="F56" s="71"/>
      <c r="G56" s="66"/>
      <c r="H56" s="71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</row>
    <row r="57" spans="1:26">
      <c r="A57" s="66"/>
      <c r="B57" s="66"/>
      <c r="C57" s="66"/>
      <c r="D57" s="66"/>
      <c r="E57" s="66"/>
      <c r="F57" s="71"/>
      <c r="G57" s="66"/>
      <c r="H57" s="71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</row>
    <row r="58" spans="1:26">
      <c r="A58" s="66"/>
      <c r="B58" s="66"/>
      <c r="C58" s="66"/>
      <c r="D58" s="66"/>
      <c r="E58" s="66"/>
      <c r="F58" s="71"/>
      <c r="G58" s="66"/>
      <c r="H58" s="71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</row>
    <row r="59" spans="1:26">
      <c r="A59" s="66"/>
      <c r="B59" s="66"/>
      <c r="C59" s="66"/>
      <c r="D59" s="66"/>
      <c r="E59" s="66"/>
      <c r="F59" s="71"/>
      <c r="G59" s="66"/>
      <c r="H59" s="71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</row>
    <row r="60" spans="1:26">
      <c r="A60" s="66"/>
      <c r="B60" s="66"/>
      <c r="C60" s="66"/>
      <c r="D60" s="66"/>
      <c r="E60" s="66"/>
      <c r="F60" s="71"/>
      <c r="G60" s="66"/>
      <c r="H60" s="71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</row>
    <row r="61" spans="1:26">
      <c r="A61" s="66"/>
      <c r="B61" s="66"/>
      <c r="C61" s="66"/>
      <c r="D61" s="66"/>
      <c r="E61" s="66"/>
      <c r="F61" s="71"/>
      <c r="G61" s="66"/>
      <c r="H61" s="71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</row>
    <row r="62" spans="1:26">
      <c r="A62" s="66"/>
      <c r="B62" s="66"/>
      <c r="C62" s="66"/>
      <c r="D62" s="66"/>
      <c r="E62" s="66"/>
      <c r="F62" s="71"/>
      <c r="G62" s="66"/>
      <c r="H62" s="71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</row>
    <row r="63" spans="1:26">
      <c r="A63" s="66"/>
      <c r="B63" s="66"/>
      <c r="C63" s="66"/>
      <c r="D63" s="66"/>
      <c r="E63" s="66"/>
      <c r="F63" s="71"/>
      <c r="G63" s="66"/>
      <c r="H63" s="71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</row>
    <row r="64" spans="1:26">
      <c r="A64" s="66"/>
      <c r="B64" s="66"/>
      <c r="C64" s="66"/>
      <c r="D64" s="66"/>
      <c r="E64" s="66"/>
      <c r="F64" s="71"/>
      <c r="G64" s="66"/>
      <c r="H64" s="71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</row>
    <row r="65" spans="1:26">
      <c r="A65" s="66"/>
      <c r="B65" s="66"/>
      <c r="C65" s="66"/>
      <c r="D65" s="66"/>
      <c r="E65" s="66"/>
      <c r="F65" s="71"/>
      <c r="G65" s="66"/>
      <c r="H65" s="71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</row>
    <row r="66" spans="1:26">
      <c r="A66" s="66"/>
      <c r="B66" s="66"/>
      <c r="C66" s="66"/>
      <c r="D66" s="66"/>
      <c r="E66" s="66"/>
      <c r="F66" s="71"/>
      <c r="G66" s="66"/>
      <c r="H66" s="71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</row>
    <row r="67" spans="1:26">
      <c r="A67" s="66"/>
      <c r="B67" s="66"/>
      <c r="C67" s="66"/>
      <c r="D67" s="66"/>
      <c r="E67" s="66"/>
      <c r="F67" s="71"/>
      <c r="G67" s="66"/>
      <c r="H67" s="71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</row>
    <row r="68" spans="1:26">
      <c r="A68" s="66"/>
      <c r="B68" s="66"/>
      <c r="C68" s="66"/>
      <c r="D68" s="66"/>
      <c r="E68" s="66"/>
      <c r="F68" s="71"/>
      <c r="G68" s="66"/>
      <c r="H68" s="71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</row>
    <row r="69" spans="1:26">
      <c r="A69" s="66"/>
      <c r="B69" s="66"/>
      <c r="C69" s="66"/>
      <c r="D69" s="66"/>
      <c r="E69" s="66"/>
      <c r="F69" s="71"/>
      <c r="G69" s="66"/>
      <c r="H69" s="71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</row>
    <row r="70" spans="1:26">
      <c r="A70" s="66"/>
      <c r="B70" s="66"/>
      <c r="C70" s="66"/>
      <c r="D70" s="66"/>
      <c r="E70" s="66"/>
      <c r="F70" s="71"/>
      <c r="G70" s="66"/>
      <c r="H70" s="71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</row>
    <row r="71" spans="1:26">
      <c r="A71" s="66"/>
      <c r="B71" s="66"/>
      <c r="C71" s="66"/>
      <c r="D71" s="66"/>
      <c r="E71" s="66"/>
      <c r="F71" s="71"/>
      <c r="G71" s="66"/>
      <c r="H71" s="71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</row>
    <row r="72" spans="1:26">
      <c r="A72" s="66"/>
      <c r="B72" s="66"/>
      <c r="C72" s="66"/>
      <c r="D72" s="66"/>
      <c r="E72" s="66"/>
      <c r="F72" s="71"/>
      <c r="G72" s="66"/>
      <c r="H72" s="71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</row>
    <row r="73" spans="1:26" ht="39" customHeight="1">
      <c r="A73" s="66"/>
      <c r="B73" s="66"/>
      <c r="C73" s="66"/>
      <c r="D73" s="66"/>
      <c r="E73" s="66"/>
      <c r="F73" s="71"/>
      <c r="G73" s="66"/>
      <c r="H73" s="71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</row>
    <row r="74" spans="1:26" ht="40.5" customHeight="1">
      <c r="A74" s="66"/>
      <c r="B74" s="66"/>
      <c r="C74" s="66"/>
      <c r="D74" s="66"/>
      <c r="E74" s="66"/>
      <c r="F74" s="71"/>
      <c r="G74" s="66"/>
      <c r="H74" s="71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</row>
    <row r="75" spans="1:26">
      <c r="A75" s="66"/>
      <c r="B75" s="66"/>
      <c r="C75" s="66"/>
      <c r="D75" s="66"/>
      <c r="E75" s="66"/>
      <c r="F75" s="71"/>
      <c r="G75" s="66"/>
      <c r="H75" s="71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</row>
    <row r="76" spans="1:26">
      <c r="A76" s="66"/>
      <c r="B76" s="66"/>
      <c r="C76" s="66"/>
      <c r="D76" s="66"/>
      <c r="E76" s="66"/>
      <c r="F76" s="71"/>
      <c r="G76" s="66"/>
      <c r="H76" s="71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</row>
    <row r="77" spans="1:26">
      <c r="A77" s="66"/>
      <c r="B77" s="66"/>
      <c r="C77" s="66"/>
      <c r="D77" s="66"/>
      <c r="E77" s="66"/>
      <c r="F77" s="71"/>
      <c r="G77" s="66"/>
      <c r="H77" s="71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</row>
    <row r="78" spans="1:26">
      <c r="A78" s="66"/>
      <c r="B78" s="66"/>
      <c r="C78" s="66"/>
      <c r="D78" s="66"/>
      <c r="E78" s="66"/>
      <c r="F78" s="71"/>
      <c r="G78" s="66"/>
      <c r="H78" s="71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</row>
    <row r="79" spans="1:26">
      <c r="A79" s="66"/>
      <c r="B79" s="66"/>
      <c r="C79" s="66"/>
      <c r="D79" s="66"/>
      <c r="E79" s="66"/>
      <c r="F79" s="71"/>
      <c r="G79" s="66"/>
      <c r="H79" s="71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</row>
    <row r="80" spans="1:26">
      <c r="A80" s="66"/>
      <c r="B80" s="66"/>
      <c r="C80" s="66"/>
      <c r="D80" s="66"/>
      <c r="E80" s="66"/>
      <c r="F80" s="71"/>
      <c r="G80" s="66"/>
      <c r="H80" s="71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</row>
    <row r="81" spans="1:26">
      <c r="A81" s="66"/>
      <c r="B81" s="66"/>
      <c r="C81" s="66"/>
      <c r="D81" s="66"/>
      <c r="E81" s="66"/>
      <c r="F81" s="71"/>
      <c r="G81" s="66"/>
      <c r="H81" s="71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</row>
    <row r="82" spans="1:26">
      <c r="A82" s="66"/>
      <c r="B82" s="66"/>
      <c r="C82" s="66"/>
      <c r="D82" s="66"/>
      <c r="E82" s="66"/>
      <c r="F82" s="71"/>
      <c r="G82" s="66"/>
      <c r="H82" s="71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</row>
    <row r="83" spans="1:26">
      <c r="A83" s="66"/>
      <c r="B83" s="66"/>
      <c r="C83" s="66"/>
      <c r="D83" s="66"/>
      <c r="E83" s="66"/>
      <c r="F83" s="71"/>
      <c r="G83" s="66"/>
      <c r="H83" s="71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</row>
    <row r="84" spans="1:26">
      <c r="A84" s="66"/>
      <c r="B84" s="66"/>
      <c r="C84" s="66"/>
      <c r="D84" s="66"/>
      <c r="E84" s="66"/>
      <c r="F84" s="71"/>
      <c r="G84" s="66"/>
      <c r="H84" s="71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</row>
    <row r="85" spans="1:26" ht="13.5" customHeight="1">
      <c r="A85" s="66"/>
      <c r="B85" s="66"/>
      <c r="C85" s="66"/>
      <c r="D85" s="66"/>
      <c r="E85" s="66"/>
      <c r="F85" s="71"/>
      <c r="G85" s="66"/>
      <c r="H85" s="71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</row>
    <row r="86" spans="1:26">
      <c r="A86" s="66"/>
      <c r="B86" s="66"/>
      <c r="C86" s="66"/>
      <c r="D86" s="66"/>
      <c r="E86" s="66"/>
      <c r="F86" s="71"/>
      <c r="G86" s="66"/>
      <c r="H86" s="71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</row>
    <row r="87" spans="1:26">
      <c r="A87" s="66"/>
      <c r="B87" s="66"/>
      <c r="C87" s="66"/>
      <c r="D87" s="66"/>
      <c r="E87" s="66"/>
      <c r="F87" s="71"/>
      <c r="G87" s="66"/>
      <c r="H87" s="71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</row>
  </sheetData>
  <mergeCells count="5">
    <mergeCell ref="A1:D1"/>
    <mergeCell ref="E1:F1"/>
    <mergeCell ref="G1:H1"/>
    <mergeCell ref="A12:D12"/>
    <mergeCell ref="B3:B11"/>
  </mergeCells>
  <conditionalFormatting sqref="E3:F11">
    <cfRule type="containsBlanks" dxfId="0" priority="1">
      <formula>LEN(TRIM(E3))=0</formula>
    </cfRule>
  </conditionalFormatting>
  <printOptions horizontalCentered="1" gridLines="1"/>
  <pageMargins left="0.23622047244094491" right="0.23622047244094491" top="0.74803149606299213" bottom="0.74803149606299213" header="0.31496062992125984" footer="0.31496062992125984"/>
  <pageSetup scale="61" fitToHeight="0" orientation="landscape" r:id="rId1"/>
  <headerFooter>
    <oddFooter>&amp;CPágina &amp;P de &amp;N&amp;R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14</vt:i4>
      </vt:variant>
    </vt:vector>
  </HeadingPairs>
  <TitlesOfParts>
    <vt:vector size="22" baseType="lpstr">
      <vt:lpstr>RLVIE 2025</vt:lpstr>
      <vt:lpstr>Anexo T1 RLVIE 2026 CCG</vt:lpstr>
      <vt:lpstr>LCE</vt:lpstr>
      <vt:lpstr>CIBO</vt:lpstr>
      <vt:lpstr>LARRE</vt:lpstr>
      <vt:lpstr>CIBIN</vt:lpstr>
      <vt:lpstr>UIMY</vt:lpstr>
      <vt:lpstr>UIBMZ</vt:lpstr>
      <vt:lpstr>'Anexo T1 RLVIE 2026 CCG'!Área_de_impresión</vt:lpstr>
      <vt:lpstr>CIBIN!Área_de_impresión</vt:lpstr>
      <vt:lpstr>CIBO!Área_de_impresión</vt:lpstr>
      <vt:lpstr>LARRE!Área_de_impresión</vt:lpstr>
      <vt:lpstr>LCE!Área_de_impresión</vt:lpstr>
      <vt:lpstr>'RLVIE 2025'!Área_de_impresión</vt:lpstr>
      <vt:lpstr>UIBMZ!Área_de_impresión</vt:lpstr>
      <vt:lpstr>UIMY!Área_de_impresión</vt:lpstr>
      <vt:lpstr>'Anexo T1 RLVIE 2026 CCG'!Títulos_a_imprimir</vt:lpstr>
      <vt:lpstr>CIBIN!Títulos_a_imprimir</vt:lpstr>
      <vt:lpstr>CIBO!Títulos_a_imprimir</vt:lpstr>
      <vt:lpstr>LCE!Títulos_a_imprimir</vt:lpstr>
      <vt:lpstr>'RLVIE 2025'!Títulos_a_imprimir</vt:lpstr>
      <vt:lpstr>UIMY!Títulos_a_imprimir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 Mei Anguiano Hernandez</dc:creator>
  <cp:lastModifiedBy>Carolina Alexandra Ulloa Ramirez</cp:lastModifiedBy>
  <cp:lastPrinted>2025-08-27T22:06:15Z</cp:lastPrinted>
  <dcterms:created xsi:type="dcterms:W3CDTF">2022-03-09T15:03:00Z</dcterms:created>
  <dcterms:modified xsi:type="dcterms:W3CDTF">2025-08-27T22:08:00Z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8876805235564696894AE4F4C94FEDDA_13</vt:lpwstr>
  </property>
  <property fmtid="{D5CDD505-2E9C-101B-9397-08002B2CF9AE}" pid="3" name="KSOProductBuildVer">
    <vt:lpwstr>2058-12.2.0.21931</vt:lpwstr>
  </property>
</Properties>
</file>